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ropbox\10 projekty\2018-07 Chodníky Nové Středokluky\VŘ\Zasláno\Dotaz 1\"/>
    </mc:Choice>
  </mc:AlternateContent>
  <xr:revisionPtr revIDLastSave="0" documentId="8_{817E9DE3-8045-4CCF-B315-37BEAF7B3879}" xr6:coauthVersionLast="36" xr6:coauthVersionMax="36" xr10:uidLastSave="{00000000-0000-0000-0000-000000000000}"/>
  <bookViews>
    <workbookView xWindow="0" yWindow="0" windowWidth="15345" windowHeight="4470" xr2:uid="{248BE092-9FDC-4EDB-B9C0-41ADE749EEC3}"/>
  </bookViews>
  <sheets>
    <sheet name="Shrnutí" sheetId="1" r:id="rId1"/>
    <sheet name="Další rozpočtové náklady" sheetId="2" r:id="rId2"/>
    <sheet name="Rekapitulace dílů" sheetId="3" r:id="rId3"/>
    <sheet name="Položkový rozpočet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3" l="1"/>
  <c r="F16" i="3"/>
  <c r="H16" i="3"/>
  <c r="I16" i="3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31" i="4"/>
  <c r="K89" i="4"/>
  <c r="K88" i="4"/>
  <c r="K72" i="4"/>
  <c r="K73" i="4"/>
  <c r="K74" i="4"/>
  <c r="K75" i="4"/>
  <c r="K76" i="4"/>
  <c r="K77" i="4"/>
  <c r="K78" i="4"/>
  <c r="K71" i="4"/>
  <c r="K66" i="4"/>
  <c r="K65" i="4"/>
  <c r="K55" i="4"/>
  <c r="K56" i="4"/>
  <c r="K57" i="4"/>
  <c r="K58" i="4"/>
  <c r="K59" i="4"/>
  <c r="K60" i="4"/>
  <c r="K54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10" i="4"/>
  <c r="I51" i="4" l="1"/>
  <c r="G9" i="3" s="1"/>
  <c r="G16" i="3" s="1"/>
  <c r="D11" i="1" s="1"/>
  <c r="K91" i="4"/>
  <c r="D14" i="3" s="1"/>
  <c r="K68" i="4"/>
  <c r="D11" i="3" s="1"/>
  <c r="K80" i="4"/>
  <c r="D12" i="3" s="1"/>
  <c r="K62" i="4"/>
  <c r="D10" i="3" s="1"/>
  <c r="K28" i="4"/>
  <c r="D8" i="3" s="1"/>
  <c r="D16" i="3" l="1"/>
  <c r="D12" i="1" s="1"/>
  <c r="D14" i="1" s="1"/>
  <c r="D17" i="1" s="1"/>
  <c r="I22" i="1" s="1"/>
  <c r="G29" i="1" s="1"/>
  <c r="G30" i="1" l="1"/>
  <c r="I31" i="1" s="1"/>
  <c r="E10" i="2"/>
  <c r="E11" i="2"/>
  <c r="E12" i="2"/>
  <c r="I17" i="3"/>
  <c r="F19" i="2" s="1"/>
  <c r="E13" i="2" s="1"/>
  <c r="F21" i="2" l="1"/>
  <c r="F20" i="2"/>
</calcChain>
</file>

<file path=xl/sharedStrings.xml><?xml version="1.0" encoding="utf-8"?>
<sst xmlns="http://schemas.openxmlformats.org/spreadsheetml/2006/main" count="334" uniqueCount="212">
  <si>
    <t xml:space="preserve">Soubor: </t>
  </si>
  <si>
    <t>SO652</t>
  </si>
  <si>
    <t>JKSO:</t>
  </si>
  <si>
    <t>Název objektu:</t>
  </si>
  <si>
    <t>PZS v km 30, 702 (Středokluky)</t>
  </si>
  <si>
    <t>Stavba:</t>
  </si>
  <si>
    <t>SKP:</t>
  </si>
  <si>
    <t>Název Stavby:</t>
  </si>
  <si>
    <t>Nové Středokluky Chodník pro pěší</t>
  </si>
  <si>
    <t>Projektant:</t>
  </si>
  <si>
    <t>Ing. Jaromír Rezek, Donská 397, 463 11 Liberec 30</t>
  </si>
  <si>
    <t>Počet Měrných jednotek:</t>
  </si>
  <si>
    <t>Objednatel:</t>
  </si>
  <si>
    <t>Náklady na MJ:</t>
  </si>
  <si>
    <t>Počet listů:</t>
  </si>
  <si>
    <t>Zakázkové číslo:</t>
  </si>
  <si>
    <t>Zpracovatel projektu:</t>
  </si>
  <si>
    <t>Zhotovitel:</t>
  </si>
  <si>
    <t>PROVOZNÍ SOUBORY DODÁVANÉ ZHOTOVITELI</t>
  </si>
  <si>
    <t>Základní rozpočtové náklady B.2.1.1</t>
  </si>
  <si>
    <t>Dodávka celkem</t>
  </si>
  <si>
    <t>Montážní práce celkem</t>
  </si>
  <si>
    <t>HSV práce celkem</t>
  </si>
  <si>
    <t>B.2.1.1.2</t>
  </si>
  <si>
    <t>B.2.1.1.1</t>
  </si>
  <si>
    <t>PRÁCE (HSV+PSV+Montáže) CELKEM</t>
  </si>
  <si>
    <t>B.2.1.1.3</t>
  </si>
  <si>
    <t>náklady na nakládání s odpadem</t>
  </si>
  <si>
    <t>ZRN</t>
  </si>
  <si>
    <t>B.2.1.1.4</t>
  </si>
  <si>
    <t>HZS</t>
  </si>
  <si>
    <t>Základní rozpočtové náklady (ZRN) B.2.1.1. celkem</t>
  </si>
  <si>
    <t>Vedlejší rozpočtové náklady B.2.1.2</t>
  </si>
  <si>
    <t>B.2.1.2.1.</t>
  </si>
  <si>
    <t>zařízení staveniště</t>
  </si>
  <si>
    <t>B.2.1.2.2</t>
  </si>
  <si>
    <t>ztížené podmínky výstavby</t>
  </si>
  <si>
    <t>Vedlejší rozpočtové náklady B.2.1.2 celkem</t>
  </si>
  <si>
    <t>Ostatní rozpočtové náklady</t>
  </si>
  <si>
    <t>B.2.1.3.</t>
  </si>
  <si>
    <t>geodetická činnost zhotovitele</t>
  </si>
  <si>
    <t>B.2.1.4</t>
  </si>
  <si>
    <t>koordinační činnost zhotovitele</t>
  </si>
  <si>
    <t>B.2.1.5.</t>
  </si>
  <si>
    <t>zkoušky a revize</t>
  </si>
  <si>
    <t>B.2.1.6.</t>
  </si>
  <si>
    <t>poplatek za uložení na skládku a ostatní (vč. BOZP)</t>
  </si>
  <si>
    <t>A.5.3.1.2</t>
  </si>
  <si>
    <t xml:space="preserve">poplatek za uložení na skládku </t>
  </si>
  <si>
    <t>Ostatní rozpočtové náklady celkem</t>
  </si>
  <si>
    <t>Vypracoval</t>
  </si>
  <si>
    <t>Za zhotovitele</t>
  </si>
  <si>
    <t>Za objednatele</t>
  </si>
  <si>
    <t>Ing. Rezek 11/2016</t>
  </si>
  <si>
    <t>Jméno:</t>
  </si>
  <si>
    <t>Datum:</t>
  </si>
  <si>
    <t>Podpis:</t>
  </si>
  <si>
    <t>Základ pro DPH</t>
  </si>
  <si>
    <t>DPH</t>
  </si>
  <si>
    <t>CENA ZA SOUBOR CELKEM</t>
  </si>
  <si>
    <t>15% činí:</t>
  </si>
  <si>
    <t>21% činí:</t>
  </si>
  <si>
    <t>Z R N</t>
  </si>
  <si>
    <t>Projekce dopravní Filip s.r.o., Švermova 1338, 413 01 Roudnice n/L</t>
  </si>
  <si>
    <t>Název stavby:</t>
  </si>
  <si>
    <t>Číslo stavby:</t>
  </si>
  <si>
    <t>Název PS:</t>
  </si>
  <si>
    <t>Číslo PS:</t>
  </si>
  <si>
    <t>Nové Středokluky chodník pro pěší</t>
  </si>
  <si>
    <t>PZS v km 30,702 (Středokluky)</t>
  </si>
  <si>
    <t>Datum zpracování:</t>
  </si>
  <si>
    <t>DALŠÍ ROZPOČTOVÉ NÁKLADY pro PS</t>
  </si>
  <si>
    <t>Přirážka</t>
  </si>
  <si>
    <t>geodetické činnosti zhotovitele</t>
  </si>
  <si>
    <t>poplatek za uložení na skládku</t>
  </si>
  <si>
    <t>Celkem</t>
  </si>
  <si>
    <t>B.2.1.2.1</t>
  </si>
  <si>
    <t>B.2.1.3</t>
  </si>
  <si>
    <t>B.2.1.5</t>
  </si>
  <si>
    <t>B.2.1.6</t>
  </si>
  <si>
    <t>CENA (Kč)</t>
  </si>
  <si>
    <t>individuální kalkulace</t>
  </si>
  <si>
    <t>sazba %</t>
  </si>
  <si>
    <t>základna</t>
  </si>
  <si>
    <t>celkem (Kč)</t>
  </si>
  <si>
    <t>Datum aktualizace:</t>
  </si>
  <si>
    <t>KONTROLA</t>
  </si>
  <si>
    <t>součet VRN + ostatních nákladů</t>
  </si>
  <si>
    <t>CELKOVÉ NÁKLADY Z KRYCÍHO LISTU</t>
  </si>
  <si>
    <t>Díl</t>
  </si>
  <si>
    <t>Zemní práce</t>
  </si>
  <si>
    <t>Nosný a základní materiál</t>
  </si>
  <si>
    <t>Pokládka kabelů, instalace</t>
  </si>
  <si>
    <t>Montáže zabezpečovací venkovní</t>
  </si>
  <si>
    <t>Montáže zabezpečovací vnitřní</t>
  </si>
  <si>
    <t>Demontáže</t>
  </si>
  <si>
    <t>Dodavatelské realizační dokumentace stavby</t>
  </si>
  <si>
    <t>Ostatní položky nehrazené dodavatelem</t>
  </si>
  <si>
    <t>Montáž</t>
  </si>
  <si>
    <t>HSV</t>
  </si>
  <si>
    <t>PSV</t>
  </si>
  <si>
    <t>Dodávka</t>
  </si>
  <si>
    <t>Manipulace s odpady</t>
  </si>
  <si>
    <t>CELKEM SOUBOR</t>
  </si>
  <si>
    <t xml:space="preserve">                                                           REKAPITULACE DÍLŮ</t>
  </si>
  <si>
    <t>Název stavby</t>
  </si>
  <si>
    <t>Název PS</t>
  </si>
  <si>
    <t>Datum zpracování</t>
  </si>
  <si>
    <t>Položkový rozpočet PS</t>
  </si>
  <si>
    <t>Číslo stavby</t>
  </si>
  <si>
    <t>Číslo PS</t>
  </si>
  <si>
    <t>Datum aktualizace</t>
  </si>
  <si>
    <t>S0652</t>
  </si>
  <si>
    <t>Poř.číslo pol.</t>
  </si>
  <si>
    <t>Číslo položky</t>
  </si>
  <si>
    <t>Název položky</t>
  </si>
  <si>
    <t>Měrná jednotka</t>
  </si>
  <si>
    <t>množství</t>
  </si>
  <si>
    <t>jednotková hmotnost</t>
  </si>
  <si>
    <t>celková hmotnost</t>
  </si>
  <si>
    <t>CENA</t>
  </si>
  <si>
    <t>dodávky</t>
  </si>
  <si>
    <t>montáže</t>
  </si>
  <si>
    <t>jednotková</t>
  </si>
  <si>
    <t>celkem</t>
  </si>
  <si>
    <t>Díl:</t>
  </si>
  <si>
    <t>Vytyčení trati kabelového vedení v obvodu žst.</t>
  </si>
  <si>
    <t>Překop železniční trati a vozovek (resp.protlak)</t>
  </si>
  <si>
    <t>Jáma pro základ TIZ/TIIIZ - Z4</t>
  </si>
  <si>
    <t>Hloubení kabelové rýhy 35š x 70hl v zemině Z4</t>
  </si>
  <si>
    <t>Hloubení kabelové rýhy 65š x 120hl v zemině Z4</t>
  </si>
  <si>
    <t>Trubka PVC nebo PE pro založení kabelu</t>
  </si>
  <si>
    <t>Krytí kabelů, spojek, odbočnic - fólie výstražná, šířka 22 cm</t>
  </si>
  <si>
    <t>Křižovatka s kabelovým vedením, úprava</t>
  </si>
  <si>
    <t>Beztlakové utěsnění neobsazených otvorů kabel. Prostupů</t>
  </si>
  <si>
    <t>Kabelový kanál - žlab PVC KŽ 100 x 100</t>
  </si>
  <si>
    <t>Zához kabelové rýhy 35š x 70hl v zemině Z4</t>
  </si>
  <si>
    <t>Zához kabelové rýhy 65š x 120hl v zemině Z4</t>
  </si>
  <si>
    <t>Provizorní úprava terénu - zemina Z3</t>
  </si>
  <si>
    <t>Provizorní úprava terénu - zemina Z4</t>
  </si>
  <si>
    <t>Vyčištění štěrkového lože</t>
  </si>
  <si>
    <t>Podbití pražců</t>
  </si>
  <si>
    <t>Oprava povrchu z asfaltu</t>
  </si>
  <si>
    <t>S</t>
  </si>
  <si>
    <t>Celkem za</t>
  </si>
  <si>
    <t>km</t>
  </si>
  <si>
    <t>m3</t>
  </si>
  <si>
    <t>m</t>
  </si>
  <si>
    <t>ks</t>
  </si>
  <si>
    <t>m2</t>
  </si>
  <si>
    <t>01-0021</t>
  </si>
  <si>
    <t>05-063S</t>
  </si>
  <si>
    <t>20-0154</t>
  </si>
  <si>
    <t>20-0684</t>
  </si>
  <si>
    <t>42-0501</t>
  </si>
  <si>
    <t>52-0222</t>
  </si>
  <si>
    <t>51-0204S</t>
  </si>
  <si>
    <t>56-0154</t>
  </si>
  <si>
    <t>56-0684</t>
  </si>
  <si>
    <t>62-0013</t>
  </si>
  <si>
    <t>62-0014</t>
  </si>
  <si>
    <t>62-0031</t>
  </si>
  <si>
    <t>62-0041</t>
  </si>
  <si>
    <t>Zdířky pro měřící svorky</t>
  </si>
  <si>
    <t>Pojistky zabezpečovací 0,5 až 5A s páskem</t>
  </si>
  <si>
    <t>Odpor AŽD 2,2 Ohm</t>
  </si>
  <si>
    <t>Výstražník AŽD-97 s jednou skříní bez pozitivy, základ TZI (bez závory)</t>
  </si>
  <si>
    <t>DZ 32b zvýrazněná Výstražný kříž pro železniční přejezd vícekolejný</t>
  </si>
  <si>
    <t>Kabel TCEKPFLEY 12 P1</t>
  </si>
  <si>
    <t>Vodič CY 105</t>
  </si>
  <si>
    <t>Vodič U 1x0,8 ©</t>
  </si>
  <si>
    <t>Vodič CY 1-r</t>
  </si>
  <si>
    <t>Vodič CY 1-m</t>
  </si>
  <si>
    <t>Vodič CYA 4-žz</t>
  </si>
  <si>
    <t>Vodič CYA 16 žz</t>
  </si>
  <si>
    <t>Ostatní drobné prvky - odpory kondenzátory</t>
  </si>
  <si>
    <t>Ostatní drobné prvky - jednosměrné transily P6KE45V</t>
  </si>
  <si>
    <t>Relé NMŠ1-2000</t>
  </si>
  <si>
    <t>Relé NMŠ2-4000</t>
  </si>
  <si>
    <t>ReléNMŠM1-1500</t>
  </si>
  <si>
    <t>Relé NMŠ1-0,25/,07</t>
  </si>
  <si>
    <t>Zvonice do výstražníků ZV-02</t>
  </si>
  <si>
    <t>AŽD</t>
  </si>
  <si>
    <t>PZS v km 30,702 (Středokluky</t>
  </si>
  <si>
    <t>Kabel plastový TCEK - ruční zatahování</t>
  </si>
  <si>
    <t>Zatažení kabelu do objektu</t>
  </si>
  <si>
    <t>Štítek kabelový</t>
  </si>
  <si>
    <t>Kontrolní a závěrečné měření na kabelu</t>
  </si>
  <si>
    <t>Formy kabelové,spojky kabelové</t>
  </si>
  <si>
    <t>Zjištění průchodnosti kabelů včetně měření izolačních odporů</t>
  </si>
  <si>
    <t>Instalace v RD vnitřní kabelové rozvody</t>
  </si>
  <si>
    <t>vodič</t>
  </si>
  <si>
    <t>Montáž výstražníku bez závory, bez pozitivy</t>
  </si>
  <si>
    <t>Uzemnění výstražníku zemnicí tyčí s páskem FeZn 30x4</t>
  </si>
  <si>
    <t>06-0773</t>
  </si>
  <si>
    <t>06-1701</t>
  </si>
  <si>
    <t>Montáž relé</t>
  </si>
  <si>
    <t>Montáž prvků reléového zab. Zařízení</t>
  </si>
  <si>
    <t>Montáž zvonce do výstražníku za provozu</t>
  </si>
  <si>
    <t>Zhotovení jednoho zapojení ve volné vazbě</t>
  </si>
  <si>
    <t>Převzetí místnosti a seznámení se se situací v RD a v RM</t>
  </si>
  <si>
    <t>Přezkoušení vlakových cest</t>
  </si>
  <si>
    <t>Regulování a aktivování PZS bez závor</t>
  </si>
  <si>
    <t>Montáž zabezpečovací vnitřní ostatní včetně napájení</t>
  </si>
  <si>
    <t>633532S</t>
  </si>
  <si>
    <t>Demontáže jsou součástí montáží</t>
  </si>
  <si>
    <t>Realizační a montážní dokumentace PS</t>
  </si>
  <si>
    <t>Dokumentace skutečného provedení - Provozní dokumentace</t>
  </si>
  <si>
    <t>Dozor pracovníků SŽDC OŘ</t>
  </si>
  <si>
    <t>Revize UTZ - zabezpečovacího zařízení</t>
  </si>
  <si>
    <t>Technické revize ostatní</t>
  </si>
  <si>
    <t>Pozn. VRN jsou rozpuštěné v položkách montáží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</si>
</sst>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5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0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2" xfId="0" applyFont="1" applyBorder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9" xfId="0" applyBorder="1"/>
    <xf numFmtId="0" fontId="0" fillId="0" borderId="40" xfId="0" applyBorder="1"/>
    <xf numFmtId="0" fontId="0" fillId="0" borderId="38" xfId="0" applyBorder="1"/>
    <xf numFmtId="0" fontId="0" fillId="0" borderId="35" xfId="0" applyBorder="1"/>
    <xf numFmtId="0" fontId="0" fillId="0" borderId="36" xfId="0" applyBorder="1"/>
    <xf numFmtId="14" fontId="0" fillId="0" borderId="0" xfId="0" applyNumberFormat="1" applyBorder="1"/>
    <xf numFmtId="14" fontId="0" fillId="0" borderId="28" xfId="0" applyNumberFormat="1" applyBorder="1"/>
    <xf numFmtId="2" fontId="0" fillId="0" borderId="0" xfId="0" applyNumberFormat="1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37" xfId="0" applyBorder="1"/>
    <xf numFmtId="0" fontId="1" fillId="0" borderId="11" xfId="0" applyFont="1" applyBorder="1"/>
    <xf numFmtId="0" fontId="1" fillId="0" borderId="25" xfId="0" applyFont="1" applyBorder="1"/>
    <xf numFmtId="14" fontId="0" fillId="0" borderId="0" xfId="0" applyNumberFormat="1"/>
    <xf numFmtId="0" fontId="0" fillId="0" borderId="41" xfId="0" applyBorder="1"/>
    <xf numFmtId="0" fontId="1" fillId="0" borderId="39" xfId="0" applyFont="1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vertical="top"/>
    </xf>
    <xf numFmtId="0" fontId="1" fillId="0" borderId="10" xfId="0" applyFont="1" applyBorder="1" applyAlignment="1">
      <alignment horizontal="left" vertical="center" textRotation="90"/>
    </xf>
    <xf numFmtId="0" fontId="1" fillId="0" borderId="11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left" vertical="center" textRotation="90"/>
    </xf>
    <xf numFmtId="0" fontId="0" fillId="0" borderId="2" xfId="0" applyBorder="1" applyAlignment="1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" fillId="0" borderId="13" xfId="0" applyFont="1" applyBorder="1" applyAlignment="1"/>
    <xf numFmtId="0" fontId="1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8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3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3" xfId="0" applyFill="1" applyBorder="1" applyAlignment="1"/>
    <xf numFmtId="0" fontId="0" fillId="0" borderId="15" xfId="0" applyFill="1" applyBorder="1" applyAlignment="1"/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/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0" fontId="0" fillId="3" borderId="30" xfId="0" applyFill="1" applyBorder="1"/>
    <xf numFmtId="0" fontId="0" fillId="3" borderId="29" xfId="0" applyFill="1" applyBorder="1"/>
    <xf numFmtId="0" fontId="1" fillId="3" borderId="35" xfId="0" applyFont="1" applyFill="1" applyBorder="1"/>
    <xf numFmtId="0" fontId="0" fillId="3" borderId="48" xfId="0" applyFill="1" applyBorder="1"/>
    <xf numFmtId="0" fontId="1" fillId="3" borderId="30" xfId="0" applyFont="1" applyFill="1" applyBorder="1"/>
    <xf numFmtId="0" fontId="0" fillId="0" borderId="34" xfId="0" applyBorder="1"/>
    <xf numFmtId="0" fontId="1" fillId="0" borderId="49" xfId="0" applyFont="1" applyBorder="1"/>
    <xf numFmtId="0" fontId="1" fillId="3" borderId="48" xfId="0" applyFont="1" applyFill="1" applyBorder="1"/>
    <xf numFmtId="43" fontId="0" fillId="3" borderId="30" xfId="1" applyFont="1" applyFill="1" applyBorder="1"/>
    <xf numFmtId="43" fontId="0" fillId="3" borderId="36" xfId="1" applyFont="1" applyFill="1" applyBorder="1"/>
    <xf numFmtId="43" fontId="0" fillId="0" borderId="25" xfId="1" applyFont="1" applyBorder="1"/>
    <xf numFmtId="43" fontId="0" fillId="0" borderId="26" xfId="1" applyFont="1" applyBorder="1"/>
    <xf numFmtId="43" fontId="0" fillId="0" borderId="0" xfId="1" applyFont="1" applyBorder="1"/>
    <xf numFmtId="43" fontId="0" fillId="0" borderId="28" xfId="1" applyFont="1" applyBorder="1"/>
    <xf numFmtId="43" fontId="0" fillId="0" borderId="30" xfId="1" applyFont="1" applyBorder="1"/>
    <xf numFmtId="43" fontId="0" fillId="0" borderId="31" xfId="1" applyFont="1" applyBorder="1"/>
    <xf numFmtId="43" fontId="0" fillId="0" borderId="23" xfId="0" applyNumberFormat="1" applyBorder="1"/>
    <xf numFmtId="0" fontId="0" fillId="3" borderId="18" xfId="0" applyFill="1" applyBorder="1"/>
    <xf numFmtId="0" fontId="0" fillId="3" borderId="21" xfId="0" applyFill="1" applyBorder="1"/>
    <xf numFmtId="43" fontId="0" fillId="3" borderId="21" xfId="0" applyNumberFormat="1" applyFill="1" applyBorder="1"/>
    <xf numFmtId="43" fontId="0" fillId="3" borderId="23" xfId="0" applyNumberFormat="1" applyFill="1" applyBorder="1"/>
    <xf numFmtId="43" fontId="0" fillId="0" borderId="0" xfId="0" applyNumberFormat="1"/>
    <xf numFmtId="0" fontId="4" fillId="0" borderId="0" xfId="0" applyFont="1" applyBorder="1" applyAlignment="1">
      <alignment horizontal="center"/>
    </xf>
    <xf numFmtId="43" fontId="0" fillId="0" borderId="39" xfId="1" applyFont="1" applyBorder="1"/>
    <xf numFmtId="43" fontId="0" fillId="0" borderId="11" xfId="1" applyFont="1" applyBorder="1"/>
    <xf numFmtId="43" fontId="0" fillId="0" borderId="35" xfId="1" applyFont="1" applyBorder="1"/>
    <xf numFmtId="0" fontId="0" fillId="0" borderId="50" xfId="0" applyBorder="1"/>
    <xf numFmtId="0" fontId="0" fillId="0" borderId="50" xfId="0" applyBorder="1" applyAlignment="1">
      <alignment wrapText="1"/>
    </xf>
    <xf numFmtId="43" fontId="0" fillId="3" borderId="50" xfId="0" applyNumberFormat="1" applyFill="1" applyBorder="1"/>
    <xf numFmtId="43" fontId="0" fillId="0" borderId="11" xfId="0" applyNumberFormat="1" applyBorder="1"/>
    <xf numFmtId="43" fontId="0" fillId="0" borderId="39" xfId="0" applyNumberFormat="1" applyBorder="1"/>
    <xf numFmtId="43" fontId="0" fillId="0" borderId="2" xfId="0" applyNumberFormat="1" applyBorder="1"/>
    <xf numFmtId="43" fontId="0" fillId="0" borderId="19" xfId="0" applyNumberFormat="1" applyBorder="1"/>
    <xf numFmtId="43" fontId="0" fillId="0" borderId="0" xfId="1" applyFont="1" applyFill="1" applyBorder="1"/>
    <xf numFmtId="43" fontId="0" fillId="0" borderId="11" xfId="1" applyFont="1" applyFill="1" applyBorder="1"/>
    <xf numFmtId="43" fontId="0" fillId="0" borderId="38" xfId="1" applyFont="1" applyBorder="1"/>
    <xf numFmtId="43" fontId="0" fillId="3" borderId="35" xfId="1" applyFont="1" applyFill="1" applyBorder="1"/>
    <xf numFmtId="43" fontId="0" fillId="0" borderId="0" xfId="1" applyFont="1"/>
    <xf numFmtId="43" fontId="0" fillId="3" borderId="31" xfId="1" applyFont="1" applyFill="1" applyBorder="1"/>
    <xf numFmtId="43" fontId="0" fillId="0" borderId="25" xfId="1" applyFont="1" applyFill="1" applyBorder="1"/>
    <xf numFmtId="43" fontId="0" fillId="0" borderId="39" xfId="1" applyFont="1" applyFill="1" applyBorder="1"/>
    <xf numFmtId="43" fontId="0" fillId="0" borderId="40" xfId="1" applyFont="1" applyBorder="1"/>
    <xf numFmtId="43" fontId="0" fillId="0" borderId="30" xfId="1" applyFont="1" applyFill="1" applyBorder="1"/>
    <xf numFmtId="43" fontId="0" fillId="0" borderId="35" xfId="1" applyFont="1" applyFill="1" applyBorder="1"/>
    <xf numFmtId="43" fontId="0" fillId="0" borderId="36" xfId="1" applyFont="1" applyBorder="1"/>
    <xf numFmtId="43" fontId="0" fillId="0" borderId="16" xfId="0" applyNumberFormat="1" applyBorder="1"/>
    <xf numFmtId="43" fontId="0" fillId="0" borderId="20" xfId="0" applyNumberFormat="1" applyBorder="1"/>
    <xf numFmtId="43" fontId="0" fillId="0" borderId="2" xfId="0" applyNumberFormat="1" applyBorder="1" applyAlignment="1"/>
    <xf numFmtId="43" fontId="0" fillId="0" borderId="10" xfId="0" applyNumberFormat="1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9EAA-04AB-404E-8A64-80713A722AFB}">
  <dimension ref="A1:K32"/>
  <sheetViews>
    <sheetView tabSelected="1" workbookViewId="0">
      <selection activeCell="I40" sqref="I40"/>
    </sheetView>
  </sheetViews>
  <sheetFormatPr defaultRowHeight="15" x14ac:dyDescent="0.25"/>
  <cols>
    <col min="1" max="1" width="4.140625" customWidth="1"/>
    <col min="2" max="2" width="15.5703125" customWidth="1"/>
    <col min="3" max="3" width="33.7109375" customWidth="1"/>
    <col min="4" max="4" width="13.5703125" customWidth="1"/>
    <col min="5" max="5" width="1.42578125" customWidth="1"/>
    <col min="6" max="6" width="10.140625" customWidth="1"/>
    <col min="7" max="7" width="28.85546875" customWidth="1"/>
    <col min="8" max="8" width="15.85546875" customWidth="1"/>
    <col min="9" max="9" width="20" customWidth="1"/>
    <col min="10" max="10" width="21.140625" customWidth="1"/>
    <col min="11" max="11" width="20.5703125" customWidth="1"/>
  </cols>
  <sheetData>
    <row r="1" spans="1:11" x14ac:dyDescent="0.25">
      <c r="A1" s="17" t="s">
        <v>0</v>
      </c>
      <c r="B1" s="18"/>
      <c r="C1" s="18" t="s">
        <v>1</v>
      </c>
      <c r="D1" s="18"/>
      <c r="E1" s="18"/>
      <c r="F1" s="18"/>
      <c r="G1" s="19"/>
      <c r="H1" s="103" t="s">
        <v>2</v>
      </c>
      <c r="I1" s="102"/>
      <c r="J1" s="5"/>
      <c r="K1" s="68"/>
    </row>
    <row r="2" spans="1:11" x14ac:dyDescent="0.25">
      <c r="A2" s="17" t="s">
        <v>3</v>
      </c>
      <c r="B2" s="18"/>
      <c r="C2" s="18" t="s">
        <v>4</v>
      </c>
      <c r="D2" s="18"/>
      <c r="E2" s="18"/>
      <c r="F2" s="18"/>
      <c r="G2" s="19"/>
      <c r="H2" s="83"/>
      <c r="I2" s="85"/>
      <c r="J2" s="5"/>
      <c r="K2" s="68"/>
    </row>
    <row r="3" spans="1:11" x14ac:dyDescent="0.25">
      <c r="A3" s="17" t="s">
        <v>5</v>
      </c>
      <c r="B3" s="18"/>
      <c r="C3" s="18"/>
      <c r="D3" s="18"/>
      <c r="E3" s="18"/>
      <c r="F3" s="18"/>
      <c r="G3" s="19"/>
      <c r="H3" s="103" t="s">
        <v>6</v>
      </c>
      <c r="I3" s="102"/>
      <c r="J3" s="5"/>
      <c r="K3" s="68"/>
    </row>
    <row r="4" spans="1:11" x14ac:dyDescent="0.25">
      <c r="A4" s="16" t="s">
        <v>7</v>
      </c>
      <c r="B4" s="17"/>
      <c r="C4" s="18" t="s">
        <v>8</v>
      </c>
      <c r="D4" s="18"/>
      <c r="E4" s="18"/>
      <c r="F4" s="18"/>
      <c r="G4" s="19"/>
      <c r="H4" s="104"/>
      <c r="I4" s="85"/>
      <c r="J4" s="5"/>
      <c r="K4" s="68"/>
    </row>
    <row r="5" spans="1:11" x14ac:dyDescent="0.25">
      <c r="A5" s="20" t="s">
        <v>9</v>
      </c>
      <c r="B5" s="21"/>
      <c r="C5" s="21" t="s">
        <v>10</v>
      </c>
      <c r="D5" s="21"/>
      <c r="E5" s="21"/>
      <c r="F5" s="21"/>
      <c r="G5" s="22"/>
      <c r="H5" s="105" t="s">
        <v>11</v>
      </c>
      <c r="I5" s="106"/>
      <c r="J5" s="5"/>
      <c r="K5" s="6"/>
    </row>
    <row r="6" spans="1:11" x14ac:dyDescent="0.25">
      <c r="A6" s="20" t="s">
        <v>12</v>
      </c>
      <c r="B6" s="21"/>
      <c r="C6" s="21" t="s">
        <v>63</v>
      </c>
      <c r="D6" s="21"/>
      <c r="E6" s="21"/>
      <c r="F6" s="21"/>
      <c r="G6" s="22"/>
      <c r="H6" s="101" t="s">
        <v>13</v>
      </c>
      <c r="I6" s="75"/>
      <c r="J6" s="5"/>
    </row>
    <row r="7" spans="1:11" x14ac:dyDescent="0.25">
      <c r="A7" s="23" t="s">
        <v>14</v>
      </c>
      <c r="B7" s="24"/>
      <c r="C7" s="25"/>
      <c r="D7" s="25"/>
      <c r="E7" s="25"/>
      <c r="F7" s="25"/>
      <c r="G7" s="26"/>
      <c r="H7" s="101" t="s">
        <v>15</v>
      </c>
      <c r="I7" s="75"/>
      <c r="J7" s="5"/>
    </row>
    <row r="8" spans="1:11" x14ac:dyDescent="0.25">
      <c r="A8" s="20" t="s">
        <v>16</v>
      </c>
      <c r="B8" s="21"/>
      <c r="C8" s="21" t="s">
        <v>10</v>
      </c>
      <c r="D8" s="21"/>
      <c r="E8" s="21"/>
      <c r="F8" s="21"/>
      <c r="G8" s="22"/>
      <c r="H8" s="101" t="s">
        <v>17</v>
      </c>
      <c r="I8" s="75"/>
      <c r="J8" s="5"/>
    </row>
    <row r="9" spans="1:11" ht="24.75" customHeight="1" x14ac:dyDescent="0.25">
      <c r="A9" s="73" t="s">
        <v>18</v>
      </c>
      <c r="B9" s="74"/>
      <c r="C9" s="74"/>
      <c r="D9" s="74"/>
      <c r="E9" s="74"/>
      <c r="F9" s="74"/>
      <c r="G9" s="74"/>
      <c r="H9" s="74"/>
      <c r="I9" s="75"/>
      <c r="J9" s="5"/>
      <c r="K9" s="4"/>
    </row>
    <row r="10" spans="1:11" x14ac:dyDescent="0.25">
      <c r="A10" s="76" t="s">
        <v>19</v>
      </c>
      <c r="B10" s="89"/>
      <c r="C10" s="89"/>
      <c r="D10" s="90"/>
      <c r="E10" s="86"/>
      <c r="F10" s="76" t="s">
        <v>32</v>
      </c>
      <c r="G10" s="89"/>
      <c r="H10" s="89"/>
      <c r="I10" s="75"/>
      <c r="J10" s="15"/>
    </row>
    <row r="11" spans="1:11" x14ac:dyDescent="0.25">
      <c r="A11" s="69" t="s">
        <v>62</v>
      </c>
      <c r="B11" s="27" t="s">
        <v>24</v>
      </c>
      <c r="C11" s="27" t="s">
        <v>20</v>
      </c>
      <c r="D11" s="177">
        <f>'Rekapitulace dílů'!G16</f>
        <v>0</v>
      </c>
      <c r="E11" s="87"/>
      <c r="F11" s="1" t="s">
        <v>33</v>
      </c>
      <c r="G11" s="101" t="s">
        <v>34</v>
      </c>
      <c r="H11" s="75"/>
      <c r="I11" s="1"/>
      <c r="J11" s="15"/>
    </row>
    <row r="12" spans="1:11" ht="15.75" thickBot="1" x14ac:dyDescent="0.3">
      <c r="A12" s="70"/>
      <c r="B12" s="72"/>
      <c r="C12" s="1" t="s">
        <v>21</v>
      </c>
      <c r="D12" s="177">
        <f>'Rekapitulace dílů'!D16</f>
        <v>0</v>
      </c>
      <c r="E12" s="87"/>
      <c r="F12" s="1" t="s">
        <v>35</v>
      </c>
      <c r="G12" s="101" t="s">
        <v>36</v>
      </c>
      <c r="H12" s="75"/>
      <c r="I12" s="11"/>
      <c r="J12" s="15"/>
    </row>
    <row r="13" spans="1:11" ht="15.75" thickBot="1" x14ac:dyDescent="0.3">
      <c r="A13" s="70"/>
      <c r="B13" s="72"/>
      <c r="C13" s="1" t="s">
        <v>22</v>
      </c>
      <c r="D13" s="11"/>
      <c r="E13" s="87"/>
      <c r="F13" s="76" t="s">
        <v>37</v>
      </c>
      <c r="G13" s="89"/>
      <c r="H13" s="89"/>
      <c r="I13" s="29"/>
      <c r="J13" s="15"/>
    </row>
    <row r="14" spans="1:11" ht="15.75" thickBot="1" x14ac:dyDescent="0.3">
      <c r="A14" s="70"/>
      <c r="B14" s="27" t="s">
        <v>23</v>
      </c>
      <c r="C14" s="28" t="s">
        <v>25</v>
      </c>
      <c r="D14" s="178">
        <f>SUM(D12:D13)</f>
        <v>0</v>
      </c>
      <c r="E14" s="80"/>
      <c r="F14" s="76" t="s">
        <v>38</v>
      </c>
      <c r="G14" s="89"/>
      <c r="H14" s="90"/>
      <c r="I14" s="13"/>
      <c r="J14" s="15"/>
    </row>
    <row r="15" spans="1:11" x14ac:dyDescent="0.25">
      <c r="A15" s="70"/>
      <c r="B15" s="27" t="s">
        <v>26</v>
      </c>
      <c r="C15" s="27" t="s">
        <v>27</v>
      </c>
      <c r="D15" s="30"/>
      <c r="E15" s="87"/>
      <c r="F15" s="1" t="s">
        <v>39</v>
      </c>
      <c r="G15" s="72" t="s">
        <v>40</v>
      </c>
      <c r="H15" s="72"/>
      <c r="I15" s="1"/>
      <c r="J15" s="15"/>
    </row>
    <row r="16" spans="1:11" ht="15.75" thickBot="1" x14ac:dyDescent="0.3">
      <c r="A16" s="71"/>
      <c r="B16" s="27" t="s">
        <v>29</v>
      </c>
      <c r="C16" s="27" t="s">
        <v>30</v>
      </c>
      <c r="D16" s="11"/>
      <c r="E16" s="87"/>
      <c r="F16" s="1" t="s">
        <v>41</v>
      </c>
      <c r="G16" s="72" t="s">
        <v>42</v>
      </c>
      <c r="H16" s="72"/>
      <c r="I16" s="1"/>
      <c r="J16" s="15"/>
    </row>
    <row r="17" spans="1:10" ht="15.75" thickBot="1" x14ac:dyDescent="0.3">
      <c r="A17" s="28" t="s">
        <v>31</v>
      </c>
      <c r="B17" s="21"/>
      <c r="C17" s="21"/>
      <c r="D17" s="191">
        <f>SUM(D11,D14,D15,D16)</f>
        <v>0</v>
      </c>
      <c r="E17" s="80"/>
      <c r="F17" s="1" t="s">
        <v>43</v>
      </c>
      <c r="G17" s="72" t="s">
        <v>44</v>
      </c>
      <c r="H17" s="72"/>
      <c r="I17" s="1"/>
      <c r="J17" s="15"/>
    </row>
    <row r="18" spans="1:10" x14ac:dyDescent="0.25">
      <c r="A18" s="78"/>
      <c r="B18" s="79"/>
      <c r="C18" s="79"/>
      <c r="D18" s="80"/>
      <c r="E18" s="87"/>
      <c r="F18" s="1" t="s">
        <v>45</v>
      </c>
      <c r="G18" s="1" t="s">
        <v>46</v>
      </c>
      <c r="H18" s="1"/>
      <c r="I18" s="1"/>
      <c r="J18" s="15"/>
    </row>
    <row r="19" spans="1:10" ht="15.75" thickBot="1" x14ac:dyDescent="0.3">
      <c r="A19" s="81"/>
      <c r="B19" s="82"/>
      <c r="C19" s="82"/>
      <c r="D19" s="80"/>
      <c r="E19" s="87"/>
      <c r="F19" s="1" t="s">
        <v>47</v>
      </c>
      <c r="G19" s="72" t="s">
        <v>48</v>
      </c>
      <c r="H19" s="72"/>
      <c r="I19" s="11"/>
      <c r="J19" s="15"/>
    </row>
    <row r="20" spans="1:10" ht="15.75" thickBot="1" x14ac:dyDescent="0.3">
      <c r="A20" s="81"/>
      <c r="B20" s="82"/>
      <c r="C20" s="82"/>
      <c r="D20" s="80"/>
      <c r="E20" s="87"/>
      <c r="F20" s="76" t="s">
        <v>49</v>
      </c>
      <c r="G20" s="89"/>
      <c r="H20" s="89"/>
      <c r="I20" s="29"/>
      <c r="J20" s="15"/>
    </row>
    <row r="21" spans="1:10" ht="15.75" thickBot="1" x14ac:dyDescent="0.3">
      <c r="A21" s="81"/>
      <c r="B21" s="82"/>
      <c r="C21" s="82"/>
      <c r="D21" s="80"/>
      <c r="E21" s="87"/>
      <c r="F21" s="20"/>
      <c r="G21" s="21"/>
      <c r="H21" s="22"/>
      <c r="I21" s="12"/>
      <c r="J21" s="15"/>
    </row>
    <row r="22" spans="1:10" x14ac:dyDescent="0.25">
      <c r="A22" s="83"/>
      <c r="B22" s="84"/>
      <c r="C22" s="84"/>
      <c r="D22" s="85"/>
      <c r="E22" s="88"/>
      <c r="F22" s="76" t="s">
        <v>18</v>
      </c>
      <c r="G22" s="77"/>
      <c r="H22" s="77"/>
      <c r="I22" s="192">
        <f>I20+I13+D17</f>
        <v>0</v>
      </c>
      <c r="J22" s="15"/>
    </row>
    <row r="23" spans="1:10" x14ac:dyDescent="0.25">
      <c r="A23" s="20" t="s">
        <v>50</v>
      </c>
      <c r="B23" s="21"/>
      <c r="C23" s="22"/>
      <c r="D23" s="101" t="s">
        <v>51</v>
      </c>
      <c r="E23" s="74"/>
      <c r="F23" s="75"/>
      <c r="G23" s="101" t="s">
        <v>52</v>
      </c>
      <c r="H23" s="74"/>
      <c r="I23" s="75"/>
      <c r="J23" s="15"/>
    </row>
    <row r="24" spans="1:10" x14ac:dyDescent="0.25">
      <c r="A24" s="14" t="s">
        <v>53</v>
      </c>
      <c r="B24" s="21"/>
      <c r="C24" s="32"/>
      <c r="D24" s="78" t="s">
        <v>54</v>
      </c>
      <c r="E24" s="79"/>
      <c r="F24" s="102"/>
      <c r="G24" s="78" t="s">
        <v>54</v>
      </c>
      <c r="H24" s="79"/>
      <c r="I24" s="102"/>
      <c r="J24" s="15"/>
    </row>
    <row r="25" spans="1:10" x14ac:dyDescent="0.25">
      <c r="A25" s="2"/>
      <c r="B25" s="3"/>
      <c r="C25" s="7"/>
      <c r="D25" s="81" t="s">
        <v>55</v>
      </c>
      <c r="E25" s="82"/>
      <c r="F25" s="80"/>
      <c r="G25" s="81" t="s">
        <v>55</v>
      </c>
      <c r="H25" s="82"/>
      <c r="I25" s="80"/>
      <c r="J25" s="15"/>
    </row>
    <row r="26" spans="1:10" x14ac:dyDescent="0.25">
      <c r="A26" s="8"/>
      <c r="B26" s="9"/>
      <c r="C26" s="10"/>
      <c r="D26" s="83" t="s">
        <v>56</v>
      </c>
      <c r="E26" s="84"/>
      <c r="F26" s="85"/>
      <c r="G26" s="83" t="s">
        <v>56</v>
      </c>
      <c r="H26" s="84"/>
      <c r="I26" s="85"/>
      <c r="J26" s="15"/>
    </row>
    <row r="27" spans="1:10" x14ac:dyDescent="0.25">
      <c r="A27" s="101" t="s">
        <v>57</v>
      </c>
      <c r="B27" s="74"/>
      <c r="C27" s="75"/>
      <c r="D27" s="94" t="s">
        <v>60</v>
      </c>
      <c r="E27" s="95"/>
      <c r="F27" s="96"/>
      <c r="G27" s="72"/>
      <c r="H27" s="72"/>
      <c r="I27" s="72"/>
      <c r="J27" s="15"/>
    </row>
    <row r="28" spans="1:10" x14ac:dyDescent="0.25">
      <c r="A28" s="101" t="s">
        <v>58</v>
      </c>
      <c r="B28" s="74"/>
      <c r="C28" s="75"/>
      <c r="D28" s="94" t="s">
        <v>60</v>
      </c>
      <c r="E28" s="95"/>
      <c r="F28" s="96"/>
      <c r="G28" s="72"/>
      <c r="H28" s="72"/>
      <c r="I28" s="72"/>
      <c r="J28" s="15"/>
    </row>
    <row r="29" spans="1:10" x14ac:dyDescent="0.25">
      <c r="A29" s="101" t="s">
        <v>57</v>
      </c>
      <c r="B29" s="74"/>
      <c r="C29" s="75"/>
      <c r="D29" s="94" t="s">
        <v>61</v>
      </c>
      <c r="E29" s="95"/>
      <c r="F29" s="96"/>
      <c r="G29" s="193">
        <f>I22</f>
        <v>0</v>
      </c>
      <c r="H29" s="72"/>
      <c r="I29" s="72"/>
      <c r="J29" s="15"/>
    </row>
    <row r="30" spans="1:10" ht="15.75" thickBot="1" x14ac:dyDescent="0.3">
      <c r="A30" s="78" t="s">
        <v>58</v>
      </c>
      <c r="B30" s="79"/>
      <c r="C30" s="102"/>
      <c r="D30" s="97" t="s">
        <v>61</v>
      </c>
      <c r="E30" s="98"/>
      <c r="F30" s="99"/>
      <c r="G30" s="194">
        <f>G29*0.21</f>
        <v>0</v>
      </c>
      <c r="H30" s="86"/>
      <c r="I30" s="86"/>
      <c r="J30" s="15"/>
    </row>
    <row r="31" spans="1:10" ht="15.75" thickBot="1" x14ac:dyDescent="0.3">
      <c r="A31" s="91" t="s">
        <v>59</v>
      </c>
      <c r="B31" s="92"/>
      <c r="C31" s="93"/>
      <c r="D31" s="100"/>
      <c r="E31" s="100"/>
      <c r="F31" s="100"/>
      <c r="G31" s="33"/>
      <c r="H31" s="33"/>
      <c r="I31" s="162">
        <f>G29+G30</f>
        <v>0</v>
      </c>
      <c r="J31" s="15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15"/>
    </row>
  </sheetData>
  <mergeCells count="47">
    <mergeCell ref="G29:I29"/>
    <mergeCell ref="G30:I30"/>
    <mergeCell ref="G27:I27"/>
    <mergeCell ref="G24:I24"/>
    <mergeCell ref="G23:I23"/>
    <mergeCell ref="G25:I25"/>
    <mergeCell ref="G26:I26"/>
    <mergeCell ref="G28:I28"/>
    <mergeCell ref="D24:F24"/>
    <mergeCell ref="D23:F23"/>
    <mergeCell ref="D25:F25"/>
    <mergeCell ref="D26:F26"/>
    <mergeCell ref="G11:H11"/>
    <mergeCell ref="G12:H12"/>
    <mergeCell ref="A31:C31"/>
    <mergeCell ref="D27:F27"/>
    <mergeCell ref="D28:F28"/>
    <mergeCell ref="D29:F29"/>
    <mergeCell ref="D30:F30"/>
    <mergeCell ref="D31:F31"/>
    <mergeCell ref="A27:C27"/>
    <mergeCell ref="A28:C28"/>
    <mergeCell ref="A29:C29"/>
    <mergeCell ref="A30:C30"/>
    <mergeCell ref="F22:H22"/>
    <mergeCell ref="A18:D22"/>
    <mergeCell ref="E10:E22"/>
    <mergeCell ref="F13:H13"/>
    <mergeCell ref="F14:H14"/>
    <mergeCell ref="F20:H20"/>
    <mergeCell ref="G15:H15"/>
    <mergeCell ref="G16:H16"/>
    <mergeCell ref="G17:H17"/>
    <mergeCell ref="G19:H19"/>
    <mergeCell ref="A10:D10"/>
    <mergeCell ref="F10:I10"/>
    <mergeCell ref="K1:K2"/>
    <mergeCell ref="K3:K4"/>
    <mergeCell ref="A11:A16"/>
    <mergeCell ref="B12:B13"/>
    <mergeCell ref="A9:I9"/>
    <mergeCell ref="H6:I6"/>
    <mergeCell ref="H7:I7"/>
    <mergeCell ref="H8:I8"/>
    <mergeCell ref="H1:I2"/>
    <mergeCell ref="H3:I4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0EEF-A7F3-4848-ABAB-33F0A31404E8}">
  <dimension ref="A1:F21"/>
  <sheetViews>
    <sheetView workbookViewId="0">
      <selection activeCell="B27" sqref="B27"/>
    </sheetView>
  </sheetViews>
  <sheetFormatPr defaultRowHeight="15" x14ac:dyDescent="0.25"/>
  <cols>
    <col min="1" max="1" width="14" customWidth="1"/>
    <col min="2" max="2" width="64.5703125" customWidth="1"/>
    <col min="3" max="3" width="11.5703125" customWidth="1"/>
    <col min="4" max="4" width="10.28515625" customWidth="1"/>
    <col min="5" max="5" width="14" bestFit="1" customWidth="1"/>
    <col min="6" max="6" width="15.7109375" customWidth="1"/>
  </cols>
  <sheetData>
    <row r="1" spans="1:6" x14ac:dyDescent="0.25">
      <c r="A1" s="35" t="s">
        <v>64</v>
      </c>
      <c r="B1" s="36" t="s">
        <v>68</v>
      </c>
      <c r="C1" s="36"/>
      <c r="D1" s="36"/>
      <c r="E1" s="36"/>
      <c r="F1" s="37"/>
    </row>
    <row r="2" spans="1:6" x14ac:dyDescent="0.25">
      <c r="A2" s="38" t="s">
        <v>65</v>
      </c>
      <c r="B2" s="3"/>
      <c r="C2" s="3"/>
      <c r="D2" s="3" t="s">
        <v>70</v>
      </c>
      <c r="E2" s="3"/>
      <c r="F2" s="49">
        <v>42688</v>
      </c>
    </row>
    <row r="3" spans="1:6" x14ac:dyDescent="0.25">
      <c r="A3" s="38" t="s">
        <v>66</v>
      </c>
      <c r="B3" s="3" t="s">
        <v>69</v>
      </c>
      <c r="C3" s="3"/>
      <c r="D3" s="3"/>
      <c r="E3" s="3"/>
      <c r="F3" s="39"/>
    </row>
    <row r="4" spans="1:6" x14ac:dyDescent="0.25">
      <c r="A4" s="38" t="s">
        <v>67</v>
      </c>
      <c r="B4" s="3" t="s">
        <v>1</v>
      </c>
      <c r="C4" s="3"/>
      <c r="D4" s="3" t="s">
        <v>85</v>
      </c>
      <c r="E4" s="3"/>
      <c r="F4" s="39"/>
    </row>
    <row r="5" spans="1:6" x14ac:dyDescent="0.25">
      <c r="A5" s="38"/>
      <c r="B5" s="3"/>
      <c r="C5" s="3"/>
      <c r="D5" s="3"/>
      <c r="E5" s="3"/>
      <c r="F5" s="39"/>
    </row>
    <row r="6" spans="1:6" ht="38.25" customHeight="1" thickBot="1" x14ac:dyDescent="0.3">
      <c r="A6" s="107" t="s">
        <v>71</v>
      </c>
      <c r="B6" s="108"/>
      <c r="C6" s="108"/>
      <c r="D6" s="108"/>
      <c r="E6" s="108"/>
      <c r="F6" s="109"/>
    </row>
    <row r="7" spans="1:6" x14ac:dyDescent="0.25">
      <c r="A7" s="110" t="s">
        <v>72</v>
      </c>
      <c r="B7" s="111"/>
      <c r="C7" s="110" t="s">
        <v>80</v>
      </c>
      <c r="D7" s="111"/>
      <c r="E7" s="111"/>
      <c r="F7" s="113"/>
    </row>
    <row r="8" spans="1:6" x14ac:dyDescent="0.25">
      <c r="A8" s="112"/>
      <c r="B8" s="108"/>
      <c r="C8" s="114" t="s">
        <v>81</v>
      </c>
      <c r="D8" s="116" t="s">
        <v>82</v>
      </c>
      <c r="E8" s="116" t="s">
        <v>83</v>
      </c>
      <c r="F8" s="118" t="s">
        <v>84</v>
      </c>
    </row>
    <row r="9" spans="1:6" ht="15.75" thickBot="1" x14ac:dyDescent="0.3">
      <c r="A9" s="112"/>
      <c r="B9" s="108"/>
      <c r="C9" s="115"/>
      <c r="D9" s="117"/>
      <c r="E9" s="117"/>
      <c r="F9" s="119"/>
    </row>
    <row r="10" spans="1:6" ht="15.75" thickBot="1" x14ac:dyDescent="0.3">
      <c r="A10" s="35" t="s">
        <v>76</v>
      </c>
      <c r="B10" s="36" t="s">
        <v>34</v>
      </c>
      <c r="C10" s="43"/>
      <c r="D10" s="43"/>
      <c r="E10" s="176">
        <f>'Rekapitulace dílů'!D16</f>
        <v>0</v>
      </c>
      <c r="F10" s="44"/>
    </row>
    <row r="11" spans="1:6" x14ac:dyDescent="0.25">
      <c r="A11" s="38" t="s">
        <v>35</v>
      </c>
      <c r="B11" s="3" t="s">
        <v>36</v>
      </c>
      <c r="C11" s="12"/>
      <c r="D11" s="12"/>
      <c r="E11" s="176">
        <f>'Rekapitulace dílů'!D16</f>
        <v>0</v>
      </c>
      <c r="F11" s="45"/>
    </row>
    <row r="12" spans="1:6" x14ac:dyDescent="0.25">
      <c r="A12" s="38" t="s">
        <v>77</v>
      </c>
      <c r="B12" s="3" t="s">
        <v>73</v>
      </c>
      <c r="C12" s="12"/>
      <c r="D12" s="12"/>
      <c r="E12" s="175">
        <f>'Rekapitulace dílů'!D16</f>
        <v>0</v>
      </c>
      <c r="F12" s="45"/>
    </row>
    <row r="13" spans="1:6" x14ac:dyDescent="0.25">
      <c r="A13" s="38" t="s">
        <v>41</v>
      </c>
      <c r="B13" s="3" t="s">
        <v>42</v>
      </c>
      <c r="C13" s="12"/>
      <c r="D13" s="12"/>
      <c r="E13" s="175">
        <f>F19</f>
        <v>0</v>
      </c>
      <c r="F13" s="45"/>
    </row>
    <row r="14" spans="1:6" x14ac:dyDescent="0.25">
      <c r="A14" s="38" t="s">
        <v>78</v>
      </c>
      <c r="B14" s="3" t="s">
        <v>44</v>
      </c>
      <c r="C14" s="12"/>
      <c r="D14" s="12"/>
      <c r="E14" s="12"/>
      <c r="F14" s="45"/>
    </row>
    <row r="15" spans="1:6" x14ac:dyDescent="0.25">
      <c r="A15" s="38" t="s">
        <v>79</v>
      </c>
      <c r="B15" s="3" t="s">
        <v>46</v>
      </c>
      <c r="C15" s="12"/>
      <c r="D15" s="12"/>
      <c r="E15" s="12"/>
      <c r="F15" s="45"/>
    </row>
    <row r="16" spans="1:6" ht="15.75" thickBot="1" x14ac:dyDescent="0.3">
      <c r="A16" s="40" t="s">
        <v>47</v>
      </c>
      <c r="B16" s="41" t="s">
        <v>74</v>
      </c>
      <c r="C16" s="46"/>
      <c r="D16" s="46"/>
      <c r="E16" s="46"/>
      <c r="F16" s="47"/>
    </row>
    <row r="17" spans="1:6" ht="15.75" thickBot="1" x14ac:dyDescent="0.3">
      <c r="A17" s="40" t="s">
        <v>75</v>
      </c>
      <c r="B17" s="41"/>
      <c r="C17" s="41"/>
      <c r="D17" s="41"/>
      <c r="E17" s="41"/>
      <c r="F17" s="42"/>
    </row>
    <row r="19" spans="1:6" x14ac:dyDescent="0.25">
      <c r="B19" t="s">
        <v>86</v>
      </c>
      <c r="C19" t="s">
        <v>28</v>
      </c>
      <c r="F19" s="167">
        <f>'Rekapitulace dílů'!I17</f>
        <v>0</v>
      </c>
    </row>
    <row r="20" spans="1:6" x14ac:dyDescent="0.25">
      <c r="C20" t="s">
        <v>87</v>
      </c>
      <c r="F20" s="167">
        <f>'Rekapitulace dílů'!I17</f>
        <v>0</v>
      </c>
    </row>
    <row r="21" spans="1:6" x14ac:dyDescent="0.25">
      <c r="B21" t="s">
        <v>88</v>
      </c>
      <c r="F21" s="167">
        <f>'Rekapitulace dílů'!I17</f>
        <v>0</v>
      </c>
    </row>
  </sheetData>
  <mergeCells count="7">
    <mergeCell ref="A6:F6"/>
    <mergeCell ref="A7:B9"/>
    <mergeCell ref="C7:F7"/>
    <mergeCell ref="C8:C9"/>
    <mergeCell ref="D8:D9"/>
    <mergeCell ref="E8:E9"/>
    <mergeCell ref="F8:F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A7A9-0B0D-48A9-AE8F-FA8E241B7265}">
  <dimension ref="B1:I17"/>
  <sheetViews>
    <sheetView workbookViewId="0">
      <selection activeCell="K20" sqref="K20"/>
    </sheetView>
  </sheetViews>
  <sheetFormatPr defaultRowHeight="15" x14ac:dyDescent="0.25"/>
  <cols>
    <col min="1" max="1" width="2.85546875" customWidth="1"/>
    <col min="2" max="2" width="13.5703125" customWidth="1"/>
    <col min="3" max="3" width="50.28515625" customWidth="1"/>
    <col min="4" max="9" width="14.7109375" customWidth="1"/>
  </cols>
  <sheetData>
    <row r="1" spans="2:9" x14ac:dyDescent="0.25">
      <c r="B1" s="3" t="s">
        <v>64</v>
      </c>
      <c r="C1" s="3" t="s">
        <v>68</v>
      </c>
      <c r="D1" s="3"/>
      <c r="E1" s="3"/>
      <c r="F1" s="3"/>
      <c r="G1" s="3"/>
    </row>
    <row r="2" spans="2:9" x14ac:dyDescent="0.25">
      <c r="B2" s="3" t="s">
        <v>65</v>
      </c>
      <c r="C2" s="3"/>
      <c r="D2" s="3"/>
      <c r="E2" s="3" t="s">
        <v>70</v>
      </c>
      <c r="F2" s="3"/>
      <c r="G2" s="48">
        <v>42688</v>
      </c>
    </row>
    <row r="3" spans="2:9" x14ac:dyDescent="0.25">
      <c r="B3" s="3" t="s">
        <v>66</v>
      </c>
      <c r="C3" s="3" t="s">
        <v>69</v>
      </c>
      <c r="D3" s="3"/>
      <c r="E3" s="3"/>
      <c r="F3" s="3"/>
      <c r="G3" s="3"/>
    </row>
    <row r="4" spans="2:9" x14ac:dyDescent="0.25">
      <c r="B4" s="3" t="s">
        <v>67</v>
      </c>
      <c r="C4" s="3" t="s">
        <v>1</v>
      </c>
      <c r="D4" s="3"/>
      <c r="E4" s="3" t="s">
        <v>85</v>
      </c>
      <c r="F4" s="3"/>
      <c r="G4" s="3"/>
    </row>
    <row r="5" spans="2:9" x14ac:dyDescent="0.25">
      <c r="B5" s="3"/>
      <c r="C5" s="3"/>
      <c r="D5" s="3"/>
      <c r="E5" s="3"/>
      <c r="F5" s="3"/>
      <c r="G5" s="3"/>
    </row>
    <row r="6" spans="2:9" ht="19.5" thickBot="1" x14ac:dyDescent="0.35">
      <c r="B6" s="168" t="s">
        <v>104</v>
      </c>
      <c r="C6" s="168"/>
      <c r="D6" s="168"/>
      <c r="E6" s="168"/>
      <c r="F6" s="168"/>
      <c r="G6" s="168"/>
      <c r="H6" s="168"/>
      <c r="I6" s="168"/>
    </row>
    <row r="7" spans="2:9" ht="30.75" thickBot="1" x14ac:dyDescent="0.3">
      <c r="B7" s="31" t="s">
        <v>89</v>
      </c>
      <c r="C7" s="33"/>
      <c r="D7" s="172" t="s">
        <v>98</v>
      </c>
      <c r="E7" s="33" t="s">
        <v>99</v>
      </c>
      <c r="F7" s="172" t="s">
        <v>100</v>
      </c>
      <c r="G7" s="33" t="s">
        <v>101</v>
      </c>
      <c r="H7" s="173" t="s">
        <v>102</v>
      </c>
      <c r="I7" s="34" t="s">
        <v>30</v>
      </c>
    </row>
    <row r="8" spans="2:9" x14ac:dyDescent="0.25">
      <c r="B8" s="123" t="s">
        <v>90</v>
      </c>
      <c r="C8" s="124"/>
      <c r="D8" s="169">
        <f>'Položkový rozpočet'!K28</f>
        <v>0</v>
      </c>
      <c r="E8" s="156"/>
      <c r="F8" s="169"/>
      <c r="G8" s="156"/>
      <c r="H8" s="169"/>
      <c r="I8" s="157"/>
    </row>
    <row r="9" spans="2:9" x14ac:dyDescent="0.25">
      <c r="B9" s="120" t="s">
        <v>91</v>
      </c>
      <c r="C9" s="82"/>
      <c r="D9" s="170"/>
      <c r="E9" s="158"/>
      <c r="F9" s="170"/>
      <c r="G9" s="158">
        <f>'Položkový rozpočet'!I51</f>
        <v>0</v>
      </c>
      <c r="H9" s="170"/>
      <c r="I9" s="159"/>
    </row>
    <row r="10" spans="2:9" x14ac:dyDescent="0.25">
      <c r="B10" s="120" t="s">
        <v>92</v>
      </c>
      <c r="C10" s="82"/>
      <c r="D10" s="170">
        <f>'Položkový rozpočet'!K62</f>
        <v>0</v>
      </c>
      <c r="E10" s="158"/>
      <c r="F10" s="170"/>
      <c r="G10" s="158"/>
      <c r="H10" s="170"/>
      <c r="I10" s="159"/>
    </row>
    <row r="11" spans="2:9" x14ac:dyDescent="0.25">
      <c r="B11" s="120" t="s">
        <v>93</v>
      </c>
      <c r="C11" s="82"/>
      <c r="D11" s="170">
        <f>'Položkový rozpočet'!K68</f>
        <v>0</v>
      </c>
      <c r="E11" s="158"/>
      <c r="F11" s="170"/>
      <c r="G11" s="158"/>
      <c r="H11" s="170"/>
      <c r="I11" s="159"/>
    </row>
    <row r="12" spans="2:9" x14ac:dyDescent="0.25">
      <c r="B12" s="120" t="s">
        <v>94</v>
      </c>
      <c r="C12" s="82"/>
      <c r="D12" s="170">
        <f>'Položkový rozpočet'!K80</f>
        <v>0</v>
      </c>
      <c r="E12" s="158"/>
      <c r="F12" s="170"/>
      <c r="G12" s="158"/>
      <c r="H12" s="170"/>
      <c r="I12" s="159"/>
    </row>
    <row r="13" spans="2:9" x14ac:dyDescent="0.25">
      <c r="B13" s="120" t="s">
        <v>95</v>
      </c>
      <c r="C13" s="82"/>
      <c r="D13" s="170"/>
      <c r="E13" s="158"/>
      <c r="F13" s="170"/>
      <c r="G13" s="158"/>
      <c r="H13" s="170"/>
      <c r="I13" s="159"/>
    </row>
    <row r="14" spans="2:9" x14ac:dyDescent="0.25">
      <c r="B14" s="120" t="s">
        <v>96</v>
      </c>
      <c r="C14" s="82"/>
      <c r="D14" s="170">
        <f>'Položkový rozpočet'!K91</f>
        <v>0</v>
      </c>
      <c r="E14" s="158"/>
      <c r="F14" s="170"/>
      <c r="G14" s="158"/>
      <c r="H14" s="170"/>
      <c r="I14" s="159"/>
    </row>
    <row r="15" spans="2:9" ht="15.75" thickBot="1" x14ac:dyDescent="0.3">
      <c r="B15" s="121" t="s">
        <v>97</v>
      </c>
      <c r="C15" s="122"/>
      <c r="D15" s="171"/>
      <c r="E15" s="160"/>
      <c r="F15" s="171"/>
      <c r="G15" s="160"/>
      <c r="H15" s="171"/>
      <c r="I15" s="161"/>
    </row>
    <row r="16" spans="2:9" ht="15.75" thickBot="1" x14ac:dyDescent="0.3">
      <c r="B16" s="163" t="s">
        <v>103</v>
      </c>
      <c r="C16" s="164"/>
      <c r="D16" s="174">
        <f>SUM(D8:D15)</f>
        <v>0</v>
      </c>
      <c r="E16" s="165">
        <f t="shared" ref="E16:I16" si="0">SUM(E8:E15)</f>
        <v>0</v>
      </c>
      <c r="F16" s="174">
        <f t="shared" si="0"/>
        <v>0</v>
      </c>
      <c r="G16" s="165">
        <f t="shared" si="0"/>
        <v>0</v>
      </c>
      <c r="H16" s="174">
        <f t="shared" si="0"/>
        <v>0</v>
      </c>
      <c r="I16" s="166">
        <f t="shared" si="0"/>
        <v>0</v>
      </c>
    </row>
    <row r="17" spans="9:9" x14ac:dyDescent="0.25">
      <c r="I17" s="167">
        <f>SUM(D16:I16)</f>
        <v>0</v>
      </c>
    </row>
  </sheetData>
  <mergeCells count="9">
    <mergeCell ref="B14:C14"/>
    <mergeCell ref="B15:C15"/>
    <mergeCell ref="B6:I6"/>
    <mergeCell ref="B8:C8"/>
    <mergeCell ref="B9:C9"/>
    <mergeCell ref="B10:C10"/>
    <mergeCell ref="B11:C11"/>
    <mergeCell ref="B12:C12"/>
    <mergeCell ref="B13:C1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857B-524C-4F64-A1FF-FA8461D8214B}">
  <dimension ref="A1:K99"/>
  <sheetViews>
    <sheetView workbookViewId="0">
      <selection activeCell="J88" sqref="J88:J90"/>
    </sheetView>
  </sheetViews>
  <sheetFormatPr defaultRowHeight="15" x14ac:dyDescent="0.25"/>
  <cols>
    <col min="1" max="1" width="4.85546875" customWidth="1"/>
    <col min="2" max="2" width="12" customWidth="1"/>
    <col min="3" max="3" width="61.85546875" customWidth="1"/>
    <col min="5" max="5" width="10.42578125" customWidth="1"/>
    <col min="6" max="6" width="20.28515625" bestFit="1" customWidth="1"/>
    <col min="7" max="7" width="10.42578125" customWidth="1"/>
    <col min="8" max="8" width="12.85546875" bestFit="1" customWidth="1"/>
    <col min="9" max="9" width="17.42578125" bestFit="1" customWidth="1"/>
    <col min="10" max="11" width="12.85546875" bestFit="1" customWidth="1"/>
  </cols>
  <sheetData>
    <row r="1" spans="1:11" x14ac:dyDescent="0.25">
      <c r="C1" t="s">
        <v>108</v>
      </c>
    </row>
    <row r="2" spans="1:11" x14ac:dyDescent="0.25">
      <c r="A2" s="128" t="s">
        <v>105</v>
      </c>
      <c r="B2" s="128"/>
      <c r="C2" t="s">
        <v>68</v>
      </c>
      <c r="I2" t="s">
        <v>109</v>
      </c>
    </row>
    <row r="3" spans="1:11" x14ac:dyDescent="0.25">
      <c r="A3" s="128" t="s">
        <v>106</v>
      </c>
      <c r="B3" s="128"/>
      <c r="C3" t="s">
        <v>183</v>
      </c>
      <c r="I3" t="s">
        <v>110</v>
      </c>
      <c r="J3" t="s">
        <v>112</v>
      </c>
    </row>
    <row r="4" spans="1:11" ht="15.75" thickBot="1" x14ac:dyDescent="0.3">
      <c r="A4" s="128" t="s">
        <v>107</v>
      </c>
      <c r="B4" s="128"/>
      <c r="C4" s="63">
        <v>42688</v>
      </c>
      <c r="I4" t="s">
        <v>111</v>
      </c>
    </row>
    <row r="5" spans="1:11" x14ac:dyDescent="0.25">
      <c r="A5" s="129" t="s">
        <v>113</v>
      </c>
      <c r="B5" s="131" t="s">
        <v>114</v>
      </c>
      <c r="C5" s="125" t="s">
        <v>115</v>
      </c>
      <c r="D5" s="131" t="s">
        <v>116</v>
      </c>
      <c r="E5" s="125" t="s">
        <v>117</v>
      </c>
      <c r="F5" s="131" t="s">
        <v>118</v>
      </c>
      <c r="G5" s="134" t="s">
        <v>119</v>
      </c>
      <c r="H5" s="137" t="s">
        <v>120</v>
      </c>
      <c r="I5" s="138"/>
      <c r="J5" s="138"/>
      <c r="K5" s="139"/>
    </row>
    <row r="6" spans="1:11" x14ac:dyDescent="0.25">
      <c r="A6" s="115"/>
      <c r="B6" s="132"/>
      <c r="C6" s="126"/>
      <c r="D6" s="132"/>
      <c r="E6" s="126"/>
      <c r="F6" s="132"/>
      <c r="G6" s="135"/>
      <c r="H6" s="140" t="s">
        <v>121</v>
      </c>
      <c r="I6" s="141"/>
      <c r="J6" s="142" t="s">
        <v>122</v>
      </c>
      <c r="K6" s="143"/>
    </row>
    <row r="7" spans="1:11" ht="45" customHeight="1" x14ac:dyDescent="0.25">
      <c r="A7" s="130"/>
      <c r="B7" s="133"/>
      <c r="C7" s="127"/>
      <c r="D7" s="133"/>
      <c r="E7" s="127"/>
      <c r="F7" s="133"/>
      <c r="G7" s="136"/>
      <c r="H7" s="53" t="s">
        <v>123</v>
      </c>
      <c r="I7" s="54" t="s">
        <v>124</v>
      </c>
      <c r="J7" s="55" t="s">
        <v>123</v>
      </c>
      <c r="K7" s="58" t="s">
        <v>124</v>
      </c>
    </row>
    <row r="8" spans="1:11" x14ac:dyDescent="0.25">
      <c r="A8" s="59"/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7">
        <v>6</v>
      </c>
      <c r="H8" s="56">
        <v>7</v>
      </c>
      <c r="I8" s="57">
        <v>8</v>
      </c>
      <c r="J8" s="55">
        <v>9</v>
      </c>
      <c r="K8" s="58">
        <v>10</v>
      </c>
    </row>
    <row r="9" spans="1:11" x14ac:dyDescent="0.25">
      <c r="A9" s="60" t="s">
        <v>125</v>
      </c>
      <c r="B9" s="12"/>
      <c r="C9" s="61" t="s">
        <v>90</v>
      </c>
      <c r="D9" s="12"/>
      <c r="E9" s="12"/>
      <c r="F9" s="170"/>
      <c r="G9" s="179"/>
      <c r="H9" s="170"/>
      <c r="I9" s="179"/>
      <c r="J9" s="180"/>
      <c r="K9" s="181"/>
    </row>
    <row r="10" spans="1:11" x14ac:dyDescent="0.25">
      <c r="A10" s="60">
        <v>1</v>
      </c>
      <c r="B10" s="51" t="s">
        <v>150</v>
      </c>
      <c r="C10" s="12" t="s">
        <v>126</v>
      </c>
      <c r="D10" s="51" t="s">
        <v>145</v>
      </c>
      <c r="E10" s="52">
        <v>0.6</v>
      </c>
      <c r="F10" s="170"/>
      <c r="G10" s="179"/>
      <c r="H10" s="170"/>
      <c r="I10" s="179"/>
      <c r="J10" s="180"/>
      <c r="K10" s="181">
        <f>J10*E10</f>
        <v>0</v>
      </c>
    </row>
    <row r="11" spans="1:11" x14ac:dyDescent="0.25">
      <c r="A11" s="60">
        <v>2</v>
      </c>
      <c r="B11" s="51" t="s">
        <v>151</v>
      </c>
      <c r="C11" s="12" t="s">
        <v>127</v>
      </c>
      <c r="D11" s="51" t="s">
        <v>146</v>
      </c>
      <c r="E11" s="52">
        <v>4</v>
      </c>
      <c r="F11" s="170"/>
      <c r="G11" s="179"/>
      <c r="H11" s="170"/>
      <c r="I11" s="179"/>
      <c r="J11" s="180"/>
      <c r="K11" s="181">
        <f t="shared" ref="K11:K26" si="0">J11*E11</f>
        <v>0</v>
      </c>
    </row>
    <row r="12" spans="1:11" x14ac:dyDescent="0.25">
      <c r="A12" s="60">
        <v>3</v>
      </c>
      <c r="B12" s="51">
        <v>131312</v>
      </c>
      <c r="C12" s="12" t="s">
        <v>128</v>
      </c>
      <c r="D12" s="51" t="s">
        <v>146</v>
      </c>
      <c r="E12" s="52">
        <v>2</v>
      </c>
      <c r="F12" s="170"/>
      <c r="G12" s="179"/>
      <c r="H12" s="170"/>
      <c r="I12" s="179"/>
      <c r="J12" s="180"/>
      <c r="K12" s="181">
        <f t="shared" si="0"/>
        <v>0</v>
      </c>
    </row>
    <row r="13" spans="1:11" x14ac:dyDescent="0.25">
      <c r="A13" s="60">
        <v>4</v>
      </c>
      <c r="B13" s="51" t="s">
        <v>152</v>
      </c>
      <c r="C13" s="12" t="s">
        <v>129</v>
      </c>
      <c r="D13" s="51" t="s">
        <v>147</v>
      </c>
      <c r="E13" s="52">
        <v>40</v>
      </c>
      <c r="F13" s="170"/>
      <c r="G13" s="179"/>
      <c r="H13" s="170"/>
      <c r="I13" s="179"/>
      <c r="J13" s="180"/>
      <c r="K13" s="181">
        <f t="shared" si="0"/>
        <v>0</v>
      </c>
    </row>
    <row r="14" spans="1:11" x14ac:dyDescent="0.25">
      <c r="A14" s="60">
        <v>5</v>
      </c>
      <c r="B14" s="51" t="s">
        <v>153</v>
      </c>
      <c r="C14" s="12" t="s">
        <v>130</v>
      </c>
      <c r="D14" s="51" t="s">
        <v>147</v>
      </c>
      <c r="E14" s="52">
        <v>10</v>
      </c>
      <c r="F14" s="170"/>
      <c r="G14" s="179"/>
      <c r="H14" s="170"/>
      <c r="I14" s="179"/>
      <c r="J14" s="180"/>
      <c r="K14" s="181">
        <f t="shared" si="0"/>
        <v>0</v>
      </c>
    </row>
    <row r="15" spans="1:11" x14ac:dyDescent="0.25">
      <c r="A15" s="60">
        <v>6</v>
      </c>
      <c r="B15" s="51">
        <v>87633</v>
      </c>
      <c r="C15" s="12" t="s">
        <v>131</v>
      </c>
      <c r="D15" s="51" t="s">
        <v>147</v>
      </c>
      <c r="E15" s="52">
        <v>20</v>
      </c>
      <c r="F15" s="170"/>
      <c r="G15" s="179"/>
      <c r="H15" s="170"/>
      <c r="I15" s="179"/>
      <c r="J15" s="180"/>
      <c r="K15" s="181">
        <f t="shared" si="0"/>
        <v>0</v>
      </c>
    </row>
    <row r="16" spans="1:11" x14ac:dyDescent="0.25">
      <c r="A16" s="60">
        <v>7</v>
      </c>
      <c r="B16" s="51">
        <v>752612</v>
      </c>
      <c r="C16" s="12" t="s">
        <v>132</v>
      </c>
      <c r="D16" s="51" t="s">
        <v>147</v>
      </c>
      <c r="E16" s="52">
        <v>50</v>
      </c>
      <c r="F16" s="170"/>
      <c r="G16" s="179"/>
      <c r="H16" s="170"/>
      <c r="I16" s="179"/>
      <c r="J16" s="180"/>
      <c r="K16" s="181">
        <f t="shared" si="0"/>
        <v>0</v>
      </c>
    </row>
    <row r="17" spans="1:11" x14ac:dyDescent="0.25">
      <c r="A17" s="60">
        <v>8</v>
      </c>
      <c r="B17" s="51" t="s">
        <v>154</v>
      </c>
      <c r="C17" s="12" t="s">
        <v>133</v>
      </c>
      <c r="D17" s="51" t="s">
        <v>148</v>
      </c>
      <c r="E17" s="52">
        <v>2</v>
      </c>
      <c r="F17" s="170"/>
      <c r="G17" s="179"/>
      <c r="H17" s="170"/>
      <c r="I17" s="179"/>
      <c r="J17" s="180"/>
      <c r="K17" s="181">
        <f t="shared" si="0"/>
        <v>0</v>
      </c>
    </row>
    <row r="18" spans="1:11" x14ac:dyDescent="0.25">
      <c r="A18" s="60">
        <v>9</v>
      </c>
      <c r="B18" s="51" t="s">
        <v>155</v>
      </c>
      <c r="C18" s="12" t="s">
        <v>134</v>
      </c>
      <c r="D18" s="51" t="s">
        <v>148</v>
      </c>
      <c r="E18" s="52">
        <v>4</v>
      </c>
      <c r="F18" s="170"/>
      <c r="G18" s="179"/>
      <c r="H18" s="170"/>
      <c r="I18" s="179"/>
      <c r="J18" s="180"/>
      <c r="K18" s="181">
        <f t="shared" si="0"/>
        <v>0</v>
      </c>
    </row>
    <row r="19" spans="1:11" x14ac:dyDescent="0.25">
      <c r="A19" s="60">
        <v>10</v>
      </c>
      <c r="B19" s="51" t="s">
        <v>156</v>
      </c>
      <c r="C19" s="12" t="s">
        <v>135</v>
      </c>
      <c r="D19" s="51" t="s">
        <v>147</v>
      </c>
      <c r="E19" s="52">
        <v>30</v>
      </c>
      <c r="F19" s="170"/>
      <c r="G19" s="179"/>
      <c r="H19" s="170"/>
      <c r="I19" s="179"/>
      <c r="J19" s="180"/>
      <c r="K19" s="181">
        <f t="shared" si="0"/>
        <v>0</v>
      </c>
    </row>
    <row r="20" spans="1:11" x14ac:dyDescent="0.25">
      <c r="A20" s="60">
        <v>11</v>
      </c>
      <c r="B20" s="51" t="s">
        <v>157</v>
      </c>
      <c r="C20" s="12" t="s">
        <v>136</v>
      </c>
      <c r="D20" s="51" t="s">
        <v>147</v>
      </c>
      <c r="E20" s="52">
        <v>40</v>
      </c>
      <c r="F20" s="170"/>
      <c r="G20" s="179"/>
      <c r="H20" s="170"/>
      <c r="I20" s="179"/>
      <c r="J20" s="180"/>
      <c r="K20" s="181">
        <f t="shared" si="0"/>
        <v>0</v>
      </c>
    </row>
    <row r="21" spans="1:11" x14ac:dyDescent="0.25">
      <c r="A21" s="60">
        <v>12</v>
      </c>
      <c r="B21" s="51" t="s">
        <v>158</v>
      </c>
      <c r="C21" s="12" t="s">
        <v>137</v>
      </c>
      <c r="D21" s="51" t="s">
        <v>147</v>
      </c>
      <c r="E21" s="52">
        <v>10</v>
      </c>
      <c r="F21" s="170"/>
      <c r="G21" s="179"/>
      <c r="H21" s="170"/>
      <c r="I21" s="179"/>
      <c r="J21" s="180"/>
      <c r="K21" s="181">
        <f t="shared" si="0"/>
        <v>0</v>
      </c>
    </row>
    <row r="22" spans="1:11" x14ac:dyDescent="0.25">
      <c r="A22" s="60">
        <v>13</v>
      </c>
      <c r="B22" s="51" t="s">
        <v>159</v>
      </c>
      <c r="C22" s="12" t="s">
        <v>138</v>
      </c>
      <c r="D22" s="51" t="s">
        <v>149</v>
      </c>
      <c r="E22" s="52">
        <v>20</v>
      </c>
      <c r="F22" s="170"/>
      <c r="G22" s="179"/>
      <c r="H22" s="170"/>
      <c r="I22" s="179"/>
      <c r="J22" s="180"/>
      <c r="K22" s="181">
        <f t="shared" si="0"/>
        <v>0</v>
      </c>
    </row>
    <row r="23" spans="1:11" x14ac:dyDescent="0.25">
      <c r="A23" s="60">
        <v>14</v>
      </c>
      <c r="B23" s="51" t="s">
        <v>160</v>
      </c>
      <c r="C23" s="12" t="s">
        <v>139</v>
      </c>
      <c r="D23" s="51" t="s">
        <v>149</v>
      </c>
      <c r="E23" s="52">
        <v>5</v>
      </c>
      <c r="F23" s="170"/>
      <c r="G23" s="179"/>
      <c r="H23" s="170"/>
      <c r="I23" s="179"/>
      <c r="J23" s="180"/>
      <c r="K23" s="181">
        <f t="shared" si="0"/>
        <v>0</v>
      </c>
    </row>
    <row r="24" spans="1:11" x14ac:dyDescent="0.25">
      <c r="A24" s="60">
        <v>15</v>
      </c>
      <c r="B24" s="51" t="s">
        <v>161</v>
      </c>
      <c r="C24" s="12" t="s">
        <v>140</v>
      </c>
      <c r="D24" s="51" t="s">
        <v>149</v>
      </c>
      <c r="E24" s="52">
        <v>20</v>
      </c>
      <c r="F24" s="170"/>
      <c r="G24" s="179"/>
      <c r="H24" s="170"/>
      <c r="I24" s="179"/>
      <c r="J24" s="180"/>
      <c r="K24" s="181">
        <f t="shared" si="0"/>
        <v>0</v>
      </c>
    </row>
    <row r="25" spans="1:11" x14ac:dyDescent="0.25">
      <c r="A25" s="60">
        <v>16</v>
      </c>
      <c r="B25" s="51" t="s">
        <v>162</v>
      </c>
      <c r="C25" s="12" t="s">
        <v>141</v>
      </c>
      <c r="D25" s="51" t="s">
        <v>148</v>
      </c>
      <c r="E25" s="52">
        <v>6</v>
      </c>
      <c r="F25" s="170"/>
      <c r="G25" s="179"/>
      <c r="H25" s="170"/>
      <c r="I25" s="179"/>
      <c r="J25" s="180"/>
      <c r="K25" s="181">
        <f t="shared" si="0"/>
        <v>0</v>
      </c>
    </row>
    <row r="26" spans="1:11" x14ac:dyDescent="0.25">
      <c r="A26" s="60">
        <v>17</v>
      </c>
      <c r="B26" s="12"/>
      <c r="C26" s="12" t="s">
        <v>142</v>
      </c>
      <c r="D26" s="51" t="s">
        <v>149</v>
      </c>
      <c r="E26" s="52">
        <v>15</v>
      </c>
      <c r="F26" s="170"/>
      <c r="G26" s="179"/>
      <c r="H26" s="170"/>
      <c r="I26" s="179"/>
      <c r="J26" s="180"/>
      <c r="K26" s="181">
        <f t="shared" si="0"/>
        <v>0</v>
      </c>
    </row>
    <row r="27" spans="1:11" x14ac:dyDescent="0.25">
      <c r="A27" s="60"/>
      <c r="B27" s="12"/>
      <c r="C27" s="12"/>
      <c r="D27" s="12"/>
      <c r="E27" s="12"/>
      <c r="F27" s="170"/>
      <c r="G27" s="179"/>
      <c r="H27" s="170"/>
      <c r="I27" s="179"/>
      <c r="J27" s="180"/>
      <c r="K27" s="181"/>
    </row>
    <row r="28" spans="1:11" ht="15.75" thickBot="1" x14ac:dyDescent="0.3">
      <c r="A28" s="144" t="s">
        <v>143</v>
      </c>
      <c r="B28" s="145" t="s">
        <v>144</v>
      </c>
      <c r="C28" s="145" t="s">
        <v>90</v>
      </c>
      <c r="D28" s="145"/>
      <c r="E28" s="145"/>
      <c r="F28" s="182"/>
      <c r="G28" s="154"/>
      <c r="H28" s="182"/>
      <c r="I28" s="154"/>
      <c r="J28" s="182"/>
      <c r="K28" s="155">
        <f>SUM(K10:K26)</f>
        <v>0</v>
      </c>
    </row>
    <row r="29" spans="1:11" ht="15.75" thickBot="1" x14ac:dyDescent="0.3">
      <c r="F29" s="183"/>
      <c r="G29" s="183"/>
      <c r="H29" s="183"/>
      <c r="I29" s="183"/>
      <c r="J29" s="183"/>
      <c r="K29" s="183"/>
    </row>
    <row r="30" spans="1:11" x14ac:dyDescent="0.25">
      <c r="A30" s="35" t="s">
        <v>125</v>
      </c>
      <c r="B30" s="43"/>
      <c r="C30" s="62" t="s">
        <v>91</v>
      </c>
      <c r="D30" s="43"/>
      <c r="E30" s="36"/>
      <c r="F30" s="169"/>
      <c r="G30" s="156"/>
      <c r="H30" s="169"/>
      <c r="I30" s="156"/>
      <c r="J30" s="169"/>
      <c r="K30" s="157"/>
    </row>
    <row r="31" spans="1:11" x14ac:dyDescent="0.25">
      <c r="A31" s="38">
        <v>18</v>
      </c>
      <c r="B31" s="67"/>
      <c r="C31" s="3" t="s">
        <v>163</v>
      </c>
      <c r="D31" s="12" t="s">
        <v>148</v>
      </c>
      <c r="E31" s="50">
        <v>2</v>
      </c>
      <c r="F31" s="170"/>
      <c r="G31" s="158"/>
      <c r="H31" s="170"/>
      <c r="I31" s="158">
        <f>E31*H31</f>
        <v>0</v>
      </c>
      <c r="J31" s="170"/>
      <c r="K31" s="159"/>
    </row>
    <row r="32" spans="1:11" x14ac:dyDescent="0.25">
      <c r="A32" s="38">
        <v>19</v>
      </c>
      <c r="B32" s="67"/>
      <c r="C32" s="15" t="s">
        <v>164</v>
      </c>
      <c r="D32" s="12" t="s">
        <v>148</v>
      </c>
      <c r="E32" s="50">
        <v>4</v>
      </c>
      <c r="F32" s="170"/>
      <c r="G32" s="158"/>
      <c r="H32" s="170"/>
      <c r="I32" s="158">
        <f t="shared" ref="I32:I49" si="1">E32*H32</f>
        <v>0</v>
      </c>
      <c r="J32" s="170"/>
      <c r="K32" s="159"/>
    </row>
    <row r="33" spans="1:11" x14ac:dyDescent="0.25">
      <c r="A33" s="38">
        <v>20</v>
      </c>
      <c r="B33" s="67"/>
      <c r="C33" s="15" t="s">
        <v>165</v>
      </c>
      <c r="D33" s="12" t="s">
        <v>148</v>
      </c>
      <c r="E33" s="50">
        <v>4</v>
      </c>
      <c r="F33" s="170"/>
      <c r="G33" s="158"/>
      <c r="H33" s="170"/>
      <c r="I33" s="158">
        <f t="shared" si="1"/>
        <v>0</v>
      </c>
      <c r="J33" s="170"/>
      <c r="K33" s="159"/>
    </row>
    <row r="34" spans="1:11" x14ac:dyDescent="0.25">
      <c r="A34" s="38">
        <v>21</v>
      </c>
      <c r="B34" s="67">
        <v>634212</v>
      </c>
      <c r="C34" s="15" t="s">
        <v>166</v>
      </c>
      <c r="D34" s="12" t="s">
        <v>148</v>
      </c>
      <c r="E34" s="50">
        <v>2</v>
      </c>
      <c r="F34" s="170"/>
      <c r="G34" s="158"/>
      <c r="H34" s="170"/>
      <c r="I34" s="158">
        <f t="shared" si="1"/>
        <v>0</v>
      </c>
      <c r="J34" s="170"/>
      <c r="K34" s="159"/>
    </row>
    <row r="35" spans="1:11" x14ac:dyDescent="0.25">
      <c r="A35" s="38">
        <v>22</v>
      </c>
      <c r="B35" s="67"/>
      <c r="C35" s="15" t="s">
        <v>167</v>
      </c>
      <c r="D35" s="12" t="s">
        <v>148</v>
      </c>
      <c r="E35" s="50">
        <v>2</v>
      </c>
      <c r="F35" s="170"/>
      <c r="G35" s="158"/>
      <c r="H35" s="170"/>
      <c r="I35" s="158">
        <f t="shared" si="1"/>
        <v>0</v>
      </c>
      <c r="J35" s="170"/>
      <c r="K35" s="159"/>
    </row>
    <row r="36" spans="1:11" x14ac:dyDescent="0.25">
      <c r="A36" s="38">
        <v>23</v>
      </c>
      <c r="B36" s="67">
        <v>631124</v>
      </c>
      <c r="C36" s="15" t="s">
        <v>168</v>
      </c>
      <c r="D36" s="12" t="s">
        <v>147</v>
      </c>
      <c r="E36" s="50">
        <v>150</v>
      </c>
      <c r="F36" s="170"/>
      <c r="G36" s="158"/>
      <c r="H36" s="170"/>
      <c r="I36" s="158">
        <f t="shared" si="1"/>
        <v>0</v>
      </c>
      <c r="J36" s="170"/>
      <c r="K36" s="159"/>
    </row>
    <row r="37" spans="1:11" x14ac:dyDescent="0.25">
      <c r="A37" s="38">
        <v>24</v>
      </c>
      <c r="B37" s="67">
        <v>632114</v>
      </c>
      <c r="C37" s="15" t="s">
        <v>169</v>
      </c>
      <c r="D37" s="12" t="s">
        <v>147</v>
      </c>
      <c r="E37" s="50">
        <v>10</v>
      </c>
      <c r="F37" s="170"/>
      <c r="G37" s="158"/>
      <c r="H37" s="170"/>
      <c r="I37" s="158">
        <f t="shared" si="1"/>
        <v>0</v>
      </c>
      <c r="J37" s="170"/>
      <c r="K37" s="159"/>
    </row>
    <row r="38" spans="1:11" x14ac:dyDescent="0.25">
      <c r="A38" s="38">
        <v>25</v>
      </c>
      <c r="B38" s="67">
        <v>632114</v>
      </c>
      <c r="C38" s="15" t="s">
        <v>170</v>
      </c>
      <c r="D38" s="12" t="s">
        <v>147</v>
      </c>
      <c r="E38" s="50">
        <v>100</v>
      </c>
      <c r="F38" s="170"/>
      <c r="G38" s="158"/>
      <c r="H38" s="170"/>
      <c r="I38" s="158">
        <f t="shared" si="1"/>
        <v>0</v>
      </c>
      <c r="J38" s="170"/>
      <c r="K38" s="159"/>
    </row>
    <row r="39" spans="1:11" x14ac:dyDescent="0.25">
      <c r="A39" s="38">
        <v>26</v>
      </c>
      <c r="B39" s="67">
        <v>632114</v>
      </c>
      <c r="C39" s="15" t="s">
        <v>171</v>
      </c>
      <c r="D39" s="12" t="s">
        <v>147</v>
      </c>
      <c r="E39" s="50">
        <v>20</v>
      </c>
      <c r="F39" s="170"/>
      <c r="G39" s="158"/>
      <c r="H39" s="170"/>
      <c r="I39" s="158">
        <f t="shared" si="1"/>
        <v>0</v>
      </c>
      <c r="J39" s="170"/>
      <c r="K39" s="159"/>
    </row>
    <row r="40" spans="1:11" x14ac:dyDescent="0.25">
      <c r="A40" s="38">
        <v>27</v>
      </c>
      <c r="B40" s="67">
        <v>632114</v>
      </c>
      <c r="C40" s="15" t="s">
        <v>172</v>
      </c>
      <c r="D40" s="12" t="s">
        <v>147</v>
      </c>
      <c r="E40" s="50">
        <v>20</v>
      </c>
      <c r="F40" s="170"/>
      <c r="G40" s="158"/>
      <c r="H40" s="170"/>
      <c r="I40" s="158">
        <f t="shared" si="1"/>
        <v>0</v>
      </c>
      <c r="J40" s="170"/>
      <c r="K40" s="159"/>
    </row>
    <row r="41" spans="1:11" x14ac:dyDescent="0.25">
      <c r="A41" s="38">
        <v>28</v>
      </c>
      <c r="B41" s="67">
        <v>632114</v>
      </c>
      <c r="C41" s="15" t="s">
        <v>173</v>
      </c>
      <c r="D41" s="12" t="s">
        <v>147</v>
      </c>
      <c r="E41" s="50">
        <v>10</v>
      </c>
      <c r="F41" s="170"/>
      <c r="G41" s="158"/>
      <c r="H41" s="170"/>
      <c r="I41" s="158">
        <f t="shared" si="1"/>
        <v>0</v>
      </c>
      <c r="J41" s="170"/>
      <c r="K41" s="159"/>
    </row>
    <row r="42" spans="1:11" x14ac:dyDescent="0.25">
      <c r="A42" s="38">
        <v>29</v>
      </c>
      <c r="B42" s="67">
        <v>632114</v>
      </c>
      <c r="C42" s="15" t="s">
        <v>174</v>
      </c>
      <c r="D42" s="12" t="s">
        <v>147</v>
      </c>
      <c r="E42" s="50">
        <v>10</v>
      </c>
      <c r="F42" s="170"/>
      <c r="G42" s="158"/>
      <c r="H42" s="170"/>
      <c r="I42" s="158">
        <f t="shared" si="1"/>
        <v>0</v>
      </c>
      <c r="J42" s="170"/>
      <c r="K42" s="159"/>
    </row>
    <row r="43" spans="1:11" x14ac:dyDescent="0.25">
      <c r="A43" s="38">
        <v>30</v>
      </c>
      <c r="B43" s="67"/>
      <c r="C43" s="15" t="s">
        <v>175</v>
      </c>
      <c r="D43" s="12" t="s">
        <v>148</v>
      </c>
      <c r="E43" s="50">
        <v>20</v>
      </c>
      <c r="F43" s="170"/>
      <c r="G43" s="158"/>
      <c r="H43" s="170"/>
      <c r="I43" s="158">
        <f t="shared" si="1"/>
        <v>0</v>
      </c>
      <c r="J43" s="170"/>
      <c r="K43" s="159"/>
    </row>
    <row r="44" spans="1:11" x14ac:dyDescent="0.25">
      <c r="A44" s="38">
        <v>31</v>
      </c>
      <c r="B44" s="67"/>
      <c r="C44" s="15" t="s">
        <v>176</v>
      </c>
      <c r="D44" s="12" t="s">
        <v>148</v>
      </c>
      <c r="E44" s="50">
        <v>4</v>
      </c>
      <c r="F44" s="170"/>
      <c r="G44" s="158"/>
      <c r="H44" s="170"/>
      <c r="I44" s="158">
        <f t="shared" si="1"/>
        <v>0</v>
      </c>
      <c r="J44" s="170"/>
      <c r="K44" s="159"/>
    </row>
    <row r="45" spans="1:11" x14ac:dyDescent="0.25">
      <c r="A45" s="38">
        <v>32</v>
      </c>
      <c r="B45" s="67" t="s">
        <v>182</v>
      </c>
      <c r="C45" s="15" t="s">
        <v>177</v>
      </c>
      <c r="D45" s="12" t="s">
        <v>148</v>
      </c>
      <c r="E45" s="50">
        <v>1</v>
      </c>
      <c r="F45" s="170"/>
      <c r="G45" s="158"/>
      <c r="H45" s="170"/>
      <c r="I45" s="158">
        <f t="shared" si="1"/>
        <v>0</v>
      </c>
      <c r="J45" s="170"/>
      <c r="K45" s="159"/>
    </row>
    <row r="46" spans="1:11" x14ac:dyDescent="0.25">
      <c r="A46" s="38">
        <v>33</v>
      </c>
      <c r="B46" s="67" t="s">
        <v>182</v>
      </c>
      <c r="C46" s="15" t="s">
        <v>178</v>
      </c>
      <c r="D46" s="12" t="s">
        <v>148</v>
      </c>
      <c r="E46" s="50">
        <v>1</v>
      </c>
      <c r="F46" s="170"/>
      <c r="G46" s="158"/>
      <c r="H46" s="170"/>
      <c r="I46" s="158">
        <f t="shared" si="1"/>
        <v>0</v>
      </c>
      <c r="J46" s="170"/>
      <c r="K46" s="159"/>
    </row>
    <row r="47" spans="1:11" x14ac:dyDescent="0.25">
      <c r="A47" s="38">
        <v>34</v>
      </c>
      <c r="B47" s="67" t="s">
        <v>182</v>
      </c>
      <c r="C47" s="15" t="s">
        <v>179</v>
      </c>
      <c r="D47" s="12" t="s">
        <v>148</v>
      </c>
      <c r="E47" s="50">
        <v>1</v>
      </c>
      <c r="F47" s="170"/>
      <c r="G47" s="158"/>
      <c r="H47" s="170"/>
      <c r="I47" s="158">
        <f t="shared" si="1"/>
        <v>0</v>
      </c>
      <c r="J47" s="170"/>
      <c r="K47" s="159"/>
    </row>
    <row r="48" spans="1:11" x14ac:dyDescent="0.25">
      <c r="A48" s="38">
        <v>35</v>
      </c>
      <c r="B48" s="67" t="s">
        <v>182</v>
      </c>
      <c r="C48" s="15" t="s">
        <v>180</v>
      </c>
      <c r="D48" s="12" t="s">
        <v>148</v>
      </c>
      <c r="E48" s="50">
        <v>4</v>
      </c>
      <c r="F48" s="170"/>
      <c r="G48" s="158"/>
      <c r="H48" s="170"/>
      <c r="I48" s="158">
        <f t="shared" si="1"/>
        <v>0</v>
      </c>
      <c r="J48" s="170"/>
      <c r="K48" s="159"/>
    </row>
    <row r="49" spans="1:11" x14ac:dyDescent="0.25">
      <c r="A49" s="38">
        <v>36</v>
      </c>
      <c r="B49" s="67" t="s">
        <v>182</v>
      </c>
      <c r="C49" s="15" t="s">
        <v>181</v>
      </c>
      <c r="D49" s="12" t="s">
        <v>148</v>
      </c>
      <c r="E49" s="50">
        <v>4</v>
      </c>
      <c r="F49" s="170"/>
      <c r="G49" s="158"/>
      <c r="H49" s="170"/>
      <c r="I49" s="158">
        <f t="shared" si="1"/>
        <v>0</v>
      </c>
      <c r="J49" s="170"/>
      <c r="K49" s="159"/>
    </row>
    <row r="50" spans="1:11" x14ac:dyDescent="0.25">
      <c r="A50" s="38"/>
      <c r="B50" s="12"/>
      <c r="C50" s="3"/>
      <c r="D50" s="12"/>
      <c r="E50" s="3"/>
      <c r="F50" s="170"/>
      <c r="G50" s="158"/>
      <c r="H50" s="170"/>
      <c r="I50" s="158"/>
      <c r="J50" s="170"/>
      <c r="K50" s="159"/>
    </row>
    <row r="51" spans="1:11" ht="15.75" thickBot="1" x14ac:dyDescent="0.3">
      <c r="A51" s="147" t="s">
        <v>143</v>
      </c>
      <c r="B51" s="145" t="s">
        <v>144</v>
      </c>
      <c r="C51" s="146" t="s">
        <v>91</v>
      </c>
      <c r="D51" s="145"/>
      <c r="E51" s="146"/>
      <c r="F51" s="182"/>
      <c r="G51" s="154"/>
      <c r="H51" s="182"/>
      <c r="I51" s="154">
        <f>SUM(I31:I49)</f>
        <v>0</v>
      </c>
      <c r="J51" s="182"/>
      <c r="K51" s="184"/>
    </row>
    <row r="52" spans="1:11" ht="15.75" thickBot="1" x14ac:dyDescent="0.3">
      <c r="F52" s="183"/>
      <c r="G52" s="183"/>
      <c r="H52" s="183"/>
      <c r="I52" s="183"/>
      <c r="J52" s="183"/>
      <c r="K52" s="183"/>
    </row>
    <row r="53" spans="1:11" x14ac:dyDescent="0.25">
      <c r="A53" s="64" t="s">
        <v>125</v>
      </c>
      <c r="B53" s="43"/>
      <c r="C53" s="65" t="s">
        <v>92</v>
      </c>
      <c r="D53" s="43"/>
      <c r="E53" s="43"/>
      <c r="F53" s="169"/>
      <c r="G53" s="185"/>
      <c r="H53" s="169"/>
      <c r="I53" s="185"/>
      <c r="J53" s="186"/>
      <c r="K53" s="187"/>
    </row>
    <row r="54" spans="1:11" x14ac:dyDescent="0.25">
      <c r="A54" s="60">
        <v>37</v>
      </c>
      <c r="B54" s="67" t="s">
        <v>194</v>
      </c>
      <c r="C54" s="12" t="s">
        <v>184</v>
      </c>
      <c r="D54" s="67" t="s">
        <v>147</v>
      </c>
      <c r="E54" s="52">
        <v>130</v>
      </c>
      <c r="F54" s="170"/>
      <c r="G54" s="179"/>
      <c r="H54" s="170"/>
      <c r="I54" s="179"/>
      <c r="J54" s="180"/>
      <c r="K54" s="181">
        <f t="shared" ref="K54:K60" si="2">J54*E54</f>
        <v>0</v>
      </c>
    </row>
    <row r="55" spans="1:11" x14ac:dyDescent="0.25">
      <c r="A55" s="60">
        <v>38</v>
      </c>
      <c r="B55" s="67" t="s">
        <v>195</v>
      </c>
      <c r="C55" s="12" t="s">
        <v>185</v>
      </c>
      <c r="D55" s="67" t="s">
        <v>147</v>
      </c>
      <c r="E55" s="52">
        <v>20</v>
      </c>
      <c r="F55" s="170"/>
      <c r="G55" s="179"/>
      <c r="H55" s="170"/>
      <c r="I55" s="179"/>
      <c r="J55" s="180"/>
      <c r="K55" s="181">
        <f t="shared" si="2"/>
        <v>0</v>
      </c>
    </row>
    <row r="56" spans="1:11" x14ac:dyDescent="0.25">
      <c r="A56" s="60">
        <v>39</v>
      </c>
      <c r="B56" s="67">
        <v>631410</v>
      </c>
      <c r="C56" s="12" t="s">
        <v>186</v>
      </c>
      <c r="D56" s="67" t="s">
        <v>148</v>
      </c>
      <c r="E56" s="52">
        <v>20</v>
      </c>
      <c r="F56" s="170"/>
      <c r="G56" s="179"/>
      <c r="H56" s="170"/>
      <c r="I56" s="179"/>
      <c r="J56" s="180"/>
      <c r="K56" s="181">
        <f t="shared" si="2"/>
        <v>0</v>
      </c>
    </row>
    <row r="57" spans="1:11" x14ac:dyDescent="0.25">
      <c r="A57" s="60">
        <v>40</v>
      </c>
      <c r="B57" s="67">
        <v>642544</v>
      </c>
      <c r="C57" s="12" t="s">
        <v>187</v>
      </c>
      <c r="D57" s="67" t="s">
        <v>191</v>
      </c>
      <c r="E57" s="52">
        <v>48</v>
      </c>
      <c r="F57" s="170"/>
      <c r="G57" s="179"/>
      <c r="H57" s="170"/>
      <c r="I57" s="179"/>
      <c r="J57" s="180"/>
      <c r="K57" s="181">
        <f t="shared" si="2"/>
        <v>0</v>
      </c>
    </row>
    <row r="58" spans="1:11" x14ac:dyDescent="0.25">
      <c r="A58" s="60">
        <v>41</v>
      </c>
      <c r="B58" s="67">
        <v>405206</v>
      </c>
      <c r="C58" s="12" t="s">
        <v>188</v>
      </c>
      <c r="D58" s="67" t="s">
        <v>148</v>
      </c>
      <c r="E58" s="52">
        <v>4</v>
      </c>
      <c r="F58" s="170"/>
      <c r="G58" s="179"/>
      <c r="H58" s="170"/>
      <c r="I58" s="179"/>
      <c r="J58" s="180"/>
      <c r="K58" s="181">
        <f t="shared" si="2"/>
        <v>0</v>
      </c>
    </row>
    <row r="59" spans="1:11" x14ac:dyDescent="0.25">
      <c r="A59" s="60">
        <v>42</v>
      </c>
      <c r="B59" s="67">
        <v>220960401</v>
      </c>
      <c r="C59" s="12" t="s">
        <v>189</v>
      </c>
      <c r="D59" s="67" t="s">
        <v>148</v>
      </c>
      <c r="E59" s="52">
        <v>1</v>
      </c>
      <c r="F59" s="170"/>
      <c r="G59" s="179"/>
      <c r="H59" s="170"/>
      <c r="I59" s="179"/>
      <c r="J59" s="180"/>
      <c r="K59" s="181">
        <f t="shared" si="2"/>
        <v>0</v>
      </c>
    </row>
    <row r="60" spans="1:11" x14ac:dyDescent="0.25">
      <c r="A60" s="60">
        <v>43</v>
      </c>
      <c r="B60" s="67">
        <v>632122</v>
      </c>
      <c r="C60" s="12" t="s">
        <v>190</v>
      </c>
      <c r="D60" s="67" t="s">
        <v>147</v>
      </c>
      <c r="E60" s="52">
        <v>20</v>
      </c>
      <c r="F60" s="170"/>
      <c r="G60" s="179"/>
      <c r="H60" s="170"/>
      <c r="I60" s="179"/>
      <c r="J60" s="180"/>
      <c r="K60" s="181">
        <f t="shared" si="2"/>
        <v>0</v>
      </c>
    </row>
    <row r="61" spans="1:11" ht="15.75" thickBot="1" x14ac:dyDescent="0.3">
      <c r="A61" s="151"/>
      <c r="B61" s="46"/>
      <c r="C61" s="46"/>
      <c r="D61" s="46"/>
      <c r="E61" s="46"/>
      <c r="F61" s="171"/>
      <c r="G61" s="188"/>
      <c r="H61" s="171"/>
      <c r="I61" s="188"/>
      <c r="J61" s="189"/>
      <c r="K61" s="190"/>
    </row>
    <row r="62" spans="1:11" ht="15.75" thickBot="1" x14ac:dyDescent="0.3">
      <c r="A62" s="144" t="s">
        <v>143</v>
      </c>
      <c r="B62" s="145" t="s">
        <v>144</v>
      </c>
      <c r="C62" s="148" t="s">
        <v>92</v>
      </c>
      <c r="D62" s="145"/>
      <c r="E62" s="145"/>
      <c r="F62" s="182"/>
      <c r="G62" s="154"/>
      <c r="H62" s="182"/>
      <c r="I62" s="154"/>
      <c r="J62" s="182"/>
      <c r="K62" s="155">
        <f>SUM(K54:K60)</f>
        <v>0</v>
      </c>
    </row>
    <row r="63" spans="1:11" ht="15.75" thickBot="1" x14ac:dyDescent="0.3">
      <c r="F63" s="183"/>
      <c r="G63" s="183"/>
      <c r="H63" s="183"/>
      <c r="I63" s="183"/>
      <c r="J63" s="183"/>
      <c r="K63" s="183"/>
    </row>
    <row r="64" spans="1:11" x14ac:dyDescent="0.25">
      <c r="A64" s="64" t="s">
        <v>125</v>
      </c>
      <c r="B64" s="43"/>
      <c r="C64" s="65" t="s">
        <v>93</v>
      </c>
      <c r="D64" s="43"/>
      <c r="E64" s="43"/>
      <c r="F64" s="169"/>
      <c r="G64" s="185"/>
      <c r="H64" s="169"/>
      <c r="I64" s="185"/>
      <c r="J64" s="186"/>
      <c r="K64" s="187"/>
    </row>
    <row r="65" spans="1:11" x14ac:dyDescent="0.25">
      <c r="A65" s="60">
        <v>44</v>
      </c>
      <c r="B65" s="67">
        <v>634224</v>
      </c>
      <c r="C65" s="12" t="s">
        <v>192</v>
      </c>
      <c r="D65" s="67" t="s">
        <v>148</v>
      </c>
      <c r="E65" s="52">
        <v>2</v>
      </c>
      <c r="F65" s="170"/>
      <c r="G65" s="179"/>
      <c r="H65" s="170"/>
      <c r="I65" s="179"/>
      <c r="J65" s="180"/>
      <c r="K65" s="181">
        <f t="shared" ref="K65:K66" si="3">J65*E65</f>
        <v>0</v>
      </c>
    </row>
    <row r="66" spans="1:11" x14ac:dyDescent="0.25">
      <c r="A66" s="60">
        <v>45</v>
      </c>
      <c r="B66" s="67"/>
      <c r="C66" s="12" t="s">
        <v>193</v>
      </c>
      <c r="D66" s="67" t="s">
        <v>148</v>
      </c>
      <c r="E66" s="52">
        <v>2</v>
      </c>
      <c r="F66" s="170"/>
      <c r="G66" s="179"/>
      <c r="H66" s="170"/>
      <c r="I66" s="179"/>
      <c r="J66" s="180"/>
      <c r="K66" s="181">
        <f t="shared" si="3"/>
        <v>0</v>
      </c>
    </row>
    <row r="67" spans="1:11" x14ac:dyDescent="0.25">
      <c r="A67" s="60"/>
      <c r="B67" s="12"/>
      <c r="C67" s="12"/>
      <c r="D67" s="12"/>
      <c r="E67" s="12"/>
      <c r="F67" s="170"/>
      <c r="G67" s="179"/>
      <c r="H67" s="170"/>
      <c r="I67" s="179"/>
      <c r="J67" s="180"/>
      <c r="K67" s="181"/>
    </row>
    <row r="68" spans="1:11" ht="15.75" thickBot="1" x14ac:dyDescent="0.3">
      <c r="A68" s="144" t="s">
        <v>143</v>
      </c>
      <c r="B68" s="145" t="s">
        <v>144</v>
      </c>
      <c r="C68" s="148" t="s">
        <v>93</v>
      </c>
      <c r="D68" s="145"/>
      <c r="E68" s="145"/>
      <c r="F68" s="182"/>
      <c r="G68" s="154"/>
      <c r="H68" s="182"/>
      <c r="I68" s="154"/>
      <c r="J68" s="182"/>
      <c r="K68" s="155">
        <f>SUM(K65:K66)</f>
        <v>0</v>
      </c>
    </row>
    <row r="69" spans="1:11" ht="15.75" thickBot="1" x14ac:dyDescent="0.3">
      <c r="F69" s="183"/>
      <c r="G69" s="183"/>
      <c r="H69" s="183"/>
      <c r="I69" s="183"/>
      <c r="J69" s="183"/>
      <c r="K69" s="183"/>
    </row>
    <row r="70" spans="1:11" x14ac:dyDescent="0.25">
      <c r="A70" s="64" t="s">
        <v>125</v>
      </c>
      <c r="B70" s="43"/>
      <c r="C70" s="65" t="s">
        <v>94</v>
      </c>
      <c r="D70" s="43"/>
      <c r="E70" s="43"/>
      <c r="F70" s="169"/>
      <c r="G70" s="185"/>
      <c r="H70" s="169"/>
      <c r="I70" s="185"/>
      <c r="J70" s="186"/>
      <c r="K70" s="187"/>
    </row>
    <row r="71" spans="1:11" x14ac:dyDescent="0.25">
      <c r="A71" s="60">
        <v>46</v>
      </c>
      <c r="B71" s="67">
        <v>632527</v>
      </c>
      <c r="C71" s="12" t="s">
        <v>196</v>
      </c>
      <c r="D71" s="67" t="s">
        <v>148</v>
      </c>
      <c r="E71" s="52">
        <v>7</v>
      </c>
      <c r="F71" s="170"/>
      <c r="G71" s="179"/>
      <c r="H71" s="170"/>
      <c r="I71" s="179"/>
      <c r="J71" s="180"/>
      <c r="K71" s="181">
        <f t="shared" ref="K71:K78" si="4">J71*E71</f>
        <v>0</v>
      </c>
    </row>
    <row r="72" spans="1:11" x14ac:dyDescent="0.25">
      <c r="A72" s="60">
        <v>47</v>
      </c>
      <c r="B72" s="67">
        <v>632527</v>
      </c>
      <c r="C72" s="12" t="s">
        <v>197</v>
      </c>
      <c r="D72" s="67" t="s">
        <v>148</v>
      </c>
      <c r="E72" s="52">
        <v>25</v>
      </c>
      <c r="F72" s="170"/>
      <c r="G72" s="179"/>
      <c r="H72" s="170"/>
      <c r="I72" s="179"/>
      <c r="J72" s="180"/>
      <c r="K72" s="181">
        <f t="shared" si="4"/>
        <v>0</v>
      </c>
    </row>
    <row r="73" spans="1:11" x14ac:dyDescent="0.25">
      <c r="A73" s="60">
        <v>48</v>
      </c>
      <c r="B73" s="67">
        <v>633921</v>
      </c>
      <c r="C73" s="12" t="s">
        <v>198</v>
      </c>
      <c r="D73" s="67" t="s">
        <v>148</v>
      </c>
      <c r="E73" s="52">
        <v>2</v>
      </c>
      <c r="F73" s="170"/>
      <c r="G73" s="179"/>
      <c r="H73" s="170"/>
      <c r="I73" s="179"/>
      <c r="J73" s="180"/>
      <c r="K73" s="181">
        <f t="shared" si="4"/>
        <v>0</v>
      </c>
    </row>
    <row r="74" spans="1:11" x14ac:dyDescent="0.25">
      <c r="A74" s="60">
        <v>49</v>
      </c>
      <c r="B74" s="67">
        <v>220880091</v>
      </c>
      <c r="C74" s="12" t="s">
        <v>199</v>
      </c>
      <c r="D74" s="67" t="s">
        <v>148</v>
      </c>
      <c r="E74" s="52">
        <v>200</v>
      </c>
      <c r="F74" s="170"/>
      <c r="G74" s="179"/>
      <c r="H74" s="170"/>
      <c r="I74" s="179"/>
      <c r="J74" s="180"/>
      <c r="K74" s="181">
        <f t="shared" si="4"/>
        <v>0</v>
      </c>
    </row>
    <row r="75" spans="1:11" x14ac:dyDescent="0.25">
      <c r="A75" s="60">
        <v>50</v>
      </c>
      <c r="B75" s="67">
        <v>635121</v>
      </c>
      <c r="C75" s="12" t="s">
        <v>200</v>
      </c>
      <c r="D75" s="67" t="s">
        <v>148</v>
      </c>
      <c r="E75" s="52">
        <v>1</v>
      </c>
      <c r="F75" s="170"/>
      <c r="G75" s="179"/>
      <c r="H75" s="170"/>
      <c r="I75" s="179"/>
      <c r="J75" s="180"/>
      <c r="K75" s="181">
        <f t="shared" si="4"/>
        <v>0</v>
      </c>
    </row>
    <row r="76" spans="1:11" x14ac:dyDescent="0.25">
      <c r="A76" s="60">
        <v>51</v>
      </c>
      <c r="B76" s="67">
        <v>635121</v>
      </c>
      <c r="C76" s="12" t="s">
        <v>201</v>
      </c>
      <c r="D76" s="67" t="s">
        <v>148</v>
      </c>
      <c r="E76" s="52">
        <v>4</v>
      </c>
      <c r="F76" s="170"/>
      <c r="G76" s="179"/>
      <c r="H76" s="170"/>
      <c r="I76" s="179"/>
      <c r="J76" s="180"/>
      <c r="K76" s="181">
        <f t="shared" si="4"/>
        <v>0</v>
      </c>
    </row>
    <row r="77" spans="1:11" x14ac:dyDescent="0.25">
      <c r="A77" s="60">
        <v>52</v>
      </c>
      <c r="B77" s="67">
        <v>220890082</v>
      </c>
      <c r="C77" s="12" t="s">
        <v>202</v>
      </c>
      <c r="D77" s="67" t="s">
        <v>148</v>
      </c>
      <c r="E77" s="52">
        <v>1</v>
      </c>
      <c r="F77" s="170"/>
      <c r="G77" s="179"/>
      <c r="H77" s="170"/>
      <c r="I77" s="179"/>
      <c r="J77" s="180"/>
      <c r="K77" s="181">
        <f t="shared" si="4"/>
        <v>0</v>
      </c>
    </row>
    <row r="78" spans="1:11" x14ac:dyDescent="0.25">
      <c r="A78" s="60">
        <v>53</v>
      </c>
      <c r="B78" s="67"/>
      <c r="C78" s="12" t="s">
        <v>203</v>
      </c>
      <c r="D78" s="67" t="s">
        <v>30</v>
      </c>
      <c r="E78" s="52">
        <v>40</v>
      </c>
      <c r="F78" s="170"/>
      <c r="G78" s="179"/>
      <c r="H78" s="170"/>
      <c r="I78" s="179"/>
      <c r="J78" s="180"/>
      <c r="K78" s="181">
        <f t="shared" si="4"/>
        <v>0</v>
      </c>
    </row>
    <row r="79" spans="1:11" x14ac:dyDescent="0.25">
      <c r="A79" s="60"/>
      <c r="B79" s="12"/>
      <c r="C79" s="12"/>
      <c r="D79" s="12"/>
      <c r="E79" s="12"/>
      <c r="F79" s="170"/>
      <c r="G79" s="179"/>
      <c r="H79" s="170"/>
      <c r="I79" s="179"/>
      <c r="J79" s="180"/>
      <c r="K79" s="181"/>
    </row>
    <row r="80" spans="1:11" ht="15.75" thickBot="1" x14ac:dyDescent="0.3">
      <c r="A80" s="144" t="s">
        <v>143</v>
      </c>
      <c r="B80" s="149" t="s">
        <v>144</v>
      </c>
      <c r="C80" s="150" t="s">
        <v>94</v>
      </c>
      <c r="D80" s="145"/>
      <c r="E80" s="145"/>
      <c r="F80" s="182"/>
      <c r="G80" s="154"/>
      <c r="H80" s="182"/>
      <c r="I80" s="154"/>
      <c r="J80" s="182"/>
      <c r="K80" s="155">
        <f>SUM(K71:K78)</f>
        <v>0</v>
      </c>
    </row>
    <row r="81" spans="1:11" ht="15.75" thickBot="1" x14ac:dyDescent="0.3">
      <c r="F81" s="183"/>
      <c r="G81" s="183"/>
      <c r="H81" s="183"/>
      <c r="I81" s="183"/>
      <c r="J81" s="183"/>
      <c r="K81" s="183"/>
    </row>
    <row r="82" spans="1:11" x14ac:dyDescent="0.25">
      <c r="A82" s="64" t="s">
        <v>125</v>
      </c>
      <c r="B82" s="43"/>
      <c r="C82" s="152" t="s">
        <v>95</v>
      </c>
      <c r="D82" s="43"/>
      <c r="E82" s="43"/>
      <c r="F82" s="169"/>
      <c r="G82" s="185"/>
      <c r="H82" s="169"/>
      <c r="I82" s="185"/>
      <c r="J82" s="186"/>
      <c r="K82" s="187"/>
    </row>
    <row r="83" spans="1:11" x14ac:dyDescent="0.25">
      <c r="A83" s="60">
        <v>54</v>
      </c>
      <c r="B83" s="67" t="s">
        <v>204</v>
      </c>
      <c r="C83" s="2" t="s">
        <v>205</v>
      </c>
      <c r="D83" s="67" t="s">
        <v>148</v>
      </c>
      <c r="E83" s="52">
        <v>0</v>
      </c>
      <c r="F83" s="170"/>
      <c r="G83" s="179"/>
      <c r="H83" s="170"/>
      <c r="I83" s="179"/>
      <c r="J83" s="180"/>
      <c r="K83" s="181"/>
    </row>
    <row r="84" spans="1:11" x14ac:dyDescent="0.25">
      <c r="A84" s="60"/>
      <c r="B84" s="2"/>
      <c r="C84" s="2"/>
      <c r="D84" s="12"/>
      <c r="E84" s="12"/>
      <c r="F84" s="170"/>
      <c r="G84" s="179"/>
      <c r="H84" s="170"/>
      <c r="I84" s="179"/>
      <c r="J84" s="180"/>
      <c r="K84" s="181"/>
    </row>
    <row r="85" spans="1:11" ht="15.75" thickBot="1" x14ac:dyDescent="0.3">
      <c r="A85" s="144" t="s">
        <v>143</v>
      </c>
      <c r="B85" s="145" t="s">
        <v>144</v>
      </c>
      <c r="C85" s="153" t="s">
        <v>95</v>
      </c>
      <c r="D85" s="145"/>
      <c r="E85" s="145"/>
      <c r="F85" s="182"/>
      <c r="G85" s="154"/>
      <c r="H85" s="182"/>
      <c r="I85" s="154"/>
      <c r="J85" s="182"/>
      <c r="K85" s="155"/>
    </row>
    <row r="86" spans="1:11" ht="15.75" thickBot="1" x14ac:dyDescent="0.3">
      <c r="F86" s="183"/>
      <c r="G86" s="183"/>
      <c r="H86" s="183"/>
      <c r="I86" s="183"/>
      <c r="J86" s="183"/>
      <c r="K86" s="183"/>
    </row>
    <row r="87" spans="1:11" x14ac:dyDescent="0.25">
      <c r="A87" s="64" t="s">
        <v>125</v>
      </c>
      <c r="B87" s="43"/>
      <c r="C87" s="152" t="s">
        <v>96</v>
      </c>
      <c r="D87" s="43"/>
      <c r="E87" s="43"/>
      <c r="F87" s="169"/>
      <c r="G87" s="185"/>
      <c r="H87" s="169"/>
      <c r="I87" s="185"/>
      <c r="J87" s="186"/>
      <c r="K87" s="187"/>
    </row>
    <row r="88" spans="1:11" x14ac:dyDescent="0.25">
      <c r="A88" s="60">
        <v>55</v>
      </c>
      <c r="B88" s="67">
        <v>635121</v>
      </c>
      <c r="C88" s="2" t="s">
        <v>206</v>
      </c>
      <c r="D88" s="67" t="s">
        <v>148</v>
      </c>
      <c r="E88" s="52">
        <v>1</v>
      </c>
      <c r="F88" s="170"/>
      <c r="G88" s="179"/>
      <c r="H88" s="170"/>
      <c r="I88" s="179"/>
      <c r="J88" s="180"/>
      <c r="K88" s="181">
        <f t="shared" ref="K88:K89" si="5">J88*E88</f>
        <v>0</v>
      </c>
    </row>
    <row r="89" spans="1:11" x14ac:dyDescent="0.25">
      <c r="A89" s="60">
        <v>56</v>
      </c>
      <c r="B89" s="66">
        <v>635121</v>
      </c>
      <c r="C89" s="2" t="s">
        <v>207</v>
      </c>
      <c r="D89" s="67" t="s">
        <v>148</v>
      </c>
      <c r="E89" s="52">
        <v>1</v>
      </c>
      <c r="F89" s="170"/>
      <c r="G89" s="179"/>
      <c r="H89" s="170"/>
      <c r="I89" s="179"/>
      <c r="J89" s="180"/>
      <c r="K89" s="181">
        <f t="shared" si="5"/>
        <v>0</v>
      </c>
    </row>
    <row r="90" spans="1:11" x14ac:dyDescent="0.25">
      <c r="A90" s="60"/>
      <c r="B90" s="2"/>
      <c r="C90" s="2"/>
      <c r="D90" s="12"/>
      <c r="E90" s="12"/>
      <c r="F90" s="170"/>
      <c r="G90" s="179"/>
      <c r="H90" s="170"/>
      <c r="I90" s="179"/>
      <c r="J90" s="180"/>
      <c r="K90" s="181"/>
    </row>
    <row r="91" spans="1:11" ht="15.75" thickBot="1" x14ac:dyDescent="0.3">
      <c r="A91" s="144" t="s">
        <v>143</v>
      </c>
      <c r="B91" s="149" t="s">
        <v>144</v>
      </c>
      <c r="C91" s="150" t="s">
        <v>96</v>
      </c>
      <c r="D91" s="145"/>
      <c r="E91" s="145"/>
      <c r="F91" s="182"/>
      <c r="G91" s="154"/>
      <c r="H91" s="182"/>
      <c r="I91" s="154"/>
      <c r="J91" s="182"/>
      <c r="K91" s="155">
        <f>SUM(K88:K89)</f>
        <v>0</v>
      </c>
    </row>
    <row r="92" spans="1:11" ht="15.75" thickBot="1" x14ac:dyDescent="0.3">
      <c r="F92" s="183"/>
      <c r="G92" s="183"/>
      <c r="H92" s="183"/>
      <c r="I92" s="183"/>
      <c r="J92" s="183"/>
      <c r="K92" s="183"/>
    </row>
    <row r="93" spans="1:11" x14ac:dyDescent="0.25">
      <c r="A93" s="64" t="s">
        <v>125</v>
      </c>
      <c r="B93" s="43"/>
      <c r="C93" s="152" t="s">
        <v>97</v>
      </c>
      <c r="D93" s="43"/>
      <c r="E93" s="43"/>
      <c r="F93" s="169"/>
      <c r="G93" s="185"/>
      <c r="H93" s="169"/>
      <c r="I93" s="185"/>
      <c r="J93" s="186"/>
      <c r="K93" s="187"/>
    </row>
    <row r="94" spans="1:11" x14ac:dyDescent="0.25">
      <c r="A94" s="60">
        <v>57</v>
      </c>
      <c r="B94" s="67"/>
      <c r="C94" s="2" t="s">
        <v>208</v>
      </c>
      <c r="D94" s="67"/>
      <c r="E94" s="52"/>
      <c r="F94" s="170"/>
      <c r="G94" s="179"/>
      <c r="H94" s="170"/>
      <c r="I94" s="179"/>
      <c r="J94" s="180"/>
      <c r="K94" s="181"/>
    </row>
    <row r="95" spans="1:11" x14ac:dyDescent="0.25">
      <c r="A95" s="60">
        <v>58</v>
      </c>
      <c r="B95" s="67"/>
      <c r="C95" s="2" t="s">
        <v>209</v>
      </c>
      <c r="D95" s="67"/>
      <c r="E95" s="52"/>
      <c r="F95" s="170"/>
      <c r="G95" s="179"/>
      <c r="H95" s="170"/>
      <c r="I95" s="179"/>
      <c r="J95" s="180"/>
      <c r="K95" s="181"/>
    </row>
    <row r="96" spans="1:11" x14ac:dyDescent="0.25">
      <c r="A96" s="60">
        <v>59</v>
      </c>
      <c r="B96" s="67"/>
      <c r="C96" s="2" t="s">
        <v>210</v>
      </c>
      <c r="D96" s="67"/>
      <c r="E96" s="52"/>
      <c r="F96" s="170"/>
      <c r="G96" s="179"/>
      <c r="H96" s="170"/>
      <c r="I96" s="179"/>
      <c r="J96" s="180"/>
      <c r="K96" s="181"/>
    </row>
    <row r="97" spans="1:11" x14ac:dyDescent="0.25">
      <c r="A97" s="60">
        <v>60</v>
      </c>
      <c r="B97" s="67"/>
      <c r="C97" s="2" t="s">
        <v>211</v>
      </c>
      <c r="D97" s="67"/>
      <c r="E97" s="52"/>
      <c r="F97" s="170"/>
      <c r="G97" s="179"/>
      <c r="H97" s="170"/>
      <c r="I97" s="179"/>
      <c r="J97" s="180"/>
      <c r="K97" s="181"/>
    </row>
    <row r="98" spans="1:11" x14ac:dyDescent="0.25">
      <c r="A98" s="60"/>
      <c r="B98" s="12"/>
      <c r="C98" s="2"/>
      <c r="D98" s="12"/>
      <c r="E98" s="12"/>
      <c r="F98" s="170"/>
      <c r="G98" s="179"/>
      <c r="H98" s="170"/>
      <c r="I98" s="179"/>
      <c r="J98" s="180"/>
      <c r="K98" s="181"/>
    </row>
    <row r="99" spans="1:11" ht="15.75" thickBot="1" x14ac:dyDescent="0.3">
      <c r="A99" s="144" t="s">
        <v>143</v>
      </c>
      <c r="B99" s="149" t="s">
        <v>144</v>
      </c>
      <c r="C99" s="150" t="s">
        <v>97</v>
      </c>
      <c r="D99" s="145"/>
      <c r="E99" s="145"/>
      <c r="F99" s="182"/>
      <c r="G99" s="154"/>
      <c r="H99" s="182"/>
      <c r="I99" s="154"/>
      <c r="J99" s="182"/>
      <c r="K99" s="155"/>
    </row>
  </sheetData>
  <mergeCells count="13">
    <mergeCell ref="D5:D7"/>
    <mergeCell ref="E5:E7"/>
    <mergeCell ref="F5:F7"/>
    <mergeCell ref="G5:G7"/>
    <mergeCell ref="H5:K5"/>
    <mergeCell ref="H6:I6"/>
    <mergeCell ref="J6:K6"/>
    <mergeCell ref="C5:C7"/>
    <mergeCell ref="A2:B2"/>
    <mergeCell ref="A3:B3"/>
    <mergeCell ref="A4:B4"/>
    <mergeCell ref="A5:A7"/>
    <mergeCell ref="B5: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Shrnutí</vt:lpstr>
      <vt:lpstr>Další rozpočtové náklady</vt:lpstr>
      <vt:lpstr>Rekapitulace dílů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Starosta</cp:lastModifiedBy>
  <dcterms:created xsi:type="dcterms:W3CDTF">2018-09-25T09:01:02Z</dcterms:created>
  <dcterms:modified xsi:type="dcterms:W3CDTF">2018-09-25T15:21:01Z</dcterms:modified>
</cp:coreProperties>
</file>