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redokluky-my.sharepoint.com/personal/obec_stredokluky_onmicrosoft_com/Documents/2Finance/Arozpočty/Rozpočet 2022/Návrh rozpočtu/"/>
    </mc:Choice>
  </mc:AlternateContent>
  <xr:revisionPtr revIDLastSave="3" documentId="8_{0568ADDA-1024-4326-9A27-DD87E408755D}" xr6:coauthVersionLast="47" xr6:coauthVersionMax="47" xr10:uidLastSave="{82461AB8-91E7-4828-A4E7-B3A323DD5458}"/>
  <bookViews>
    <workbookView xWindow="20370" yWindow="-120" windowWidth="29040" windowHeight="15840" xr2:uid="{2DA94346-A1E5-467B-B143-F46FA233128C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 l="1"/>
  <c r="D30" i="1"/>
  <c r="C30" i="1"/>
  <c r="D26" i="1"/>
  <c r="C26" i="1"/>
  <c r="D21" i="1"/>
  <c r="C21" i="1"/>
  <c r="C12" i="1"/>
  <c r="B12" i="1"/>
  <c r="B11" i="1"/>
  <c r="B13" i="1" s="1"/>
  <c r="B7" i="1"/>
  <c r="D13" i="1" s="1"/>
  <c r="C41" i="1" l="1"/>
  <c r="D41" i="1"/>
  <c r="C14" i="1"/>
  <c r="D45" i="1" s="1"/>
  <c r="D42" i="1"/>
  <c r="C42" i="1"/>
</calcChain>
</file>

<file path=xl/sharedStrings.xml><?xml version="1.0" encoding="utf-8"?>
<sst xmlns="http://schemas.openxmlformats.org/spreadsheetml/2006/main" count="59" uniqueCount="53">
  <si>
    <t>Komentář k návrhu rozpočtu obce na rok 2022</t>
  </si>
  <si>
    <t>Rok 2021</t>
  </si>
  <si>
    <t>Zůstatek na účtech (konec roku):</t>
  </si>
  <si>
    <t>Další prostředky rozpočtu 2021</t>
  </si>
  <si>
    <t>Stav účtů ke konci roku - odhad</t>
  </si>
  <si>
    <t>KB*</t>
  </si>
  <si>
    <t>ČNB*</t>
  </si>
  <si>
    <t>Celkem</t>
  </si>
  <si>
    <t>Čerpaný úvěr KB</t>
  </si>
  <si>
    <t>*odhad včetně očekávaných dotací</t>
  </si>
  <si>
    <t>Rok 2022</t>
  </si>
  <si>
    <t>Příjmy</t>
  </si>
  <si>
    <t>Zbývající výše úvěru na rok 2022</t>
  </si>
  <si>
    <t>Výdaje</t>
  </si>
  <si>
    <t>Zůstatek účtů 2021</t>
  </si>
  <si>
    <t>Stav účtu na konci roku 2022</t>
  </si>
  <si>
    <t>Plánované projekty k realizaci na rok 2022 (Kč)*</t>
  </si>
  <si>
    <t>Akce</t>
  </si>
  <si>
    <t>Odhad nákladů</t>
  </si>
  <si>
    <t>Dotace</t>
  </si>
  <si>
    <t>Zdroj</t>
  </si>
  <si>
    <t>Schválené projety s dotací (v rozpočtu)</t>
  </si>
  <si>
    <t>Cisterna pro hasiče</t>
  </si>
  <si>
    <t>MVČR+kraj</t>
  </si>
  <si>
    <t>Elektronické označníky+přístřešky</t>
  </si>
  <si>
    <t>IROP - MAS</t>
  </si>
  <si>
    <t>Požádáno o dotace (není v rozpočtu)</t>
  </si>
  <si>
    <t>Učebna matematiky</t>
  </si>
  <si>
    <t>PRV - MAS</t>
  </si>
  <si>
    <t>Škola - virtuální realita</t>
  </si>
  <si>
    <t>Chodníky Lidická B (do Prahy)</t>
  </si>
  <si>
    <t>Příprava žádosti o dotace (není v rozpočtu)</t>
  </si>
  <si>
    <t>Chodníky Lidická A (z Prahy)</t>
  </si>
  <si>
    <t>SFDI</t>
  </si>
  <si>
    <t>Rekonstrukce silnice na Ovčíně</t>
  </si>
  <si>
    <t>MMR</t>
  </si>
  <si>
    <t>Další akce bez dotace (v rozpočtu)</t>
  </si>
  <si>
    <t>Stoupačky + byt č.p. 68</t>
  </si>
  <si>
    <t>Architektonická soutěž (dokončení studie)</t>
  </si>
  <si>
    <t>Projekce, pasporty (nové akce)</t>
  </si>
  <si>
    <t>Šatna ZŠ+investice do školy a kuchyně</t>
  </si>
  <si>
    <t>ČOV</t>
  </si>
  <si>
    <t>Kanálové poklopy</t>
  </si>
  <si>
    <t>Úprava rybníka pod Panskou</t>
  </si>
  <si>
    <t>Dětské hřiště Černovičky</t>
  </si>
  <si>
    <t>Celkem plánované investice</t>
  </si>
  <si>
    <t xml:space="preserve">* v tomto plánu není zatím nákup Kubrovy školy. Obec nemá představu o částce. </t>
  </si>
  <si>
    <t>Celkem plánované investice mimo rozpočet</t>
  </si>
  <si>
    <t>Stav účtu na konci roku v případě realizace všech plánovaných nyní nezařazených projektů do rozpočtu</t>
  </si>
  <si>
    <t>Obec bude na konci roku v plusu.</t>
  </si>
  <si>
    <t>Splátky postupně.</t>
  </si>
  <si>
    <t xml:space="preserve">Očekáváme příchod několik dotací. </t>
  </si>
  <si>
    <t>Přebytek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</si>
</sst>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&quot;Kč&quot;_-;\-* #,##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0" fillId="0" borderId="2" xfId="0" applyBorder="1"/>
    <xf numFmtId="0" fontId="2" fillId="0" borderId="5" xfId="0" applyFont="1" applyBorder="1"/>
    <xf numFmtId="0" fontId="0" fillId="0" borderId="6" xfId="0" applyBorder="1"/>
    <xf numFmtId="44" fontId="0" fillId="0" borderId="7" xfId="2" applyFont="1" applyBorder="1"/>
    <xf numFmtId="0" fontId="0" fillId="0" borderId="9" xfId="0" applyBorder="1"/>
    <xf numFmtId="164" fontId="0" fillId="0" borderId="10" xfId="2" applyNumberFormat="1" applyFont="1" applyBorder="1"/>
    <xf numFmtId="0" fontId="0" fillId="0" borderId="12" xfId="0" applyBorder="1"/>
    <xf numFmtId="164" fontId="0" fillId="0" borderId="13" xfId="2" applyNumberFormat="1" applyFont="1" applyBorder="1"/>
    <xf numFmtId="0" fontId="2" fillId="0" borderId="14" xfId="0" applyFont="1" applyBorder="1"/>
    <xf numFmtId="164" fontId="2" fillId="0" borderId="15" xfId="2" applyNumberFormat="1" applyFont="1" applyBorder="1"/>
    <xf numFmtId="164" fontId="2" fillId="0" borderId="9" xfId="0" applyNumberFormat="1" applyFont="1" applyBorder="1" applyAlignment="1">
      <alignment horizontal="left"/>
    </xf>
    <xf numFmtId="164" fontId="0" fillId="0" borderId="16" xfId="2" applyNumberFormat="1" applyFont="1" applyBorder="1"/>
    <xf numFmtId="0" fontId="0" fillId="0" borderId="5" xfId="0" applyBorder="1"/>
    <xf numFmtId="164" fontId="0" fillId="0" borderId="6" xfId="2" applyNumberFormat="1" applyFont="1" applyBorder="1"/>
    <xf numFmtId="0" fontId="0" fillId="0" borderId="14" xfId="0" applyBorder="1"/>
    <xf numFmtId="164" fontId="1" fillId="0" borderId="25" xfId="2" applyNumberFormat="1" applyFont="1" applyBorder="1"/>
    <xf numFmtId="164" fontId="0" fillId="0" borderId="11" xfId="0" applyNumberFormat="1" applyBorder="1"/>
    <xf numFmtId="164" fontId="0" fillId="0" borderId="8" xfId="0" applyNumberFormat="1" applyBorder="1"/>
    <xf numFmtId="44" fontId="0" fillId="0" borderId="0" xfId="2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26" xfId="0" applyNumberFormat="1" applyFont="1" applyBorder="1"/>
    <xf numFmtId="164" fontId="0" fillId="0" borderId="0" xfId="1" applyNumberFormat="1" applyFont="1" applyBorder="1"/>
    <xf numFmtId="0" fontId="0" fillId="0" borderId="8" xfId="0" applyBorder="1"/>
    <xf numFmtId="164" fontId="2" fillId="0" borderId="20" xfId="1" applyNumberFormat="1" applyFont="1" applyBorder="1"/>
    <xf numFmtId="164" fontId="2" fillId="0" borderId="0" xfId="1" applyNumberFormat="1" applyFont="1" applyBorder="1"/>
    <xf numFmtId="164" fontId="0" fillId="0" borderId="26" xfId="0" applyNumberFormat="1" applyBorder="1"/>
    <xf numFmtId="164" fontId="0" fillId="0" borderId="26" xfId="1" applyNumberFormat="1" applyFont="1" applyBorder="1"/>
    <xf numFmtId="164" fontId="0" fillId="0" borderId="20" xfId="1" applyNumberFormat="1" applyFont="1" applyBorder="1"/>
    <xf numFmtId="0" fontId="0" fillId="0" borderId="19" xfId="0" applyBorder="1"/>
    <xf numFmtId="164" fontId="2" fillId="0" borderId="20" xfId="2" applyNumberFormat="1" applyFont="1" applyBorder="1"/>
    <xf numFmtId="164" fontId="0" fillId="0" borderId="0" xfId="2" applyNumberFormat="1" applyFont="1"/>
    <xf numFmtId="164" fontId="0" fillId="0" borderId="0" xfId="2" applyNumberFormat="1" applyFont="1" applyAlignment="1">
      <alignment horizontal="center" vertical="center"/>
    </xf>
    <xf numFmtId="0" fontId="0" fillId="0" borderId="0" xfId="0" applyAlignment="1">
      <alignment horizontal="center" wrapText="1"/>
    </xf>
    <xf numFmtId="44" fontId="0" fillId="0" borderId="0" xfId="2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64" fontId="0" fillId="0" borderId="11" xfId="0" applyNumberFormat="1" applyBorder="1" applyAlignment="1">
      <alignment wrapText="1"/>
    </xf>
    <xf numFmtId="164" fontId="0" fillId="0" borderId="8" xfId="0" applyNumberFormat="1" applyBorder="1" applyAlignment="1">
      <alignment wrapText="1"/>
    </xf>
    <xf numFmtId="0" fontId="0" fillId="0" borderId="19" xfId="0" applyBorder="1" applyAlignment="1">
      <alignment wrapText="1"/>
    </xf>
    <xf numFmtId="164" fontId="2" fillId="0" borderId="1" xfId="0" applyNumberFormat="1" applyFont="1" applyBorder="1"/>
    <xf numFmtId="0" fontId="2" fillId="0" borderId="2" xfId="0" applyFont="1" applyBorder="1"/>
    <xf numFmtId="164" fontId="0" fillId="0" borderId="11" xfId="1" applyNumberFormat="1" applyFont="1" applyBorder="1"/>
    <xf numFmtId="164" fontId="2" fillId="0" borderId="18" xfId="1" applyNumberFormat="1" applyFont="1" applyBorder="1"/>
    <xf numFmtId="164" fontId="2" fillId="0" borderId="19" xfId="0" applyNumberFormat="1" applyFont="1" applyBorder="1"/>
    <xf numFmtId="164" fontId="0" fillId="0" borderId="1" xfId="0" applyNumberFormat="1" applyBorder="1"/>
    <xf numFmtId="164" fontId="2" fillId="0" borderId="11" xfId="1" applyNumberFormat="1" applyFont="1" applyBorder="1"/>
    <xf numFmtId="164" fontId="0" fillId="0" borderId="1" xfId="1" applyNumberFormat="1" applyFont="1" applyBorder="1"/>
    <xf numFmtId="164" fontId="2" fillId="0" borderId="18" xfId="2" applyNumberFormat="1" applyFont="1" applyBorder="1"/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164" fontId="0" fillId="0" borderId="23" xfId="0" applyNumberFormat="1" applyBorder="1"/>
    <xf numFmtId="164" fontId="0" fillId="0" borderId="24" xfId="0" applyNumberFormat="1" applyBorder="1"/>
    <xf numFmtId="0" fontId="0" fillId="0" borderId="11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164" fontId="2" fillId="0" borderId="2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&#225;vrh%20rozpo&#269;e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Par Příj"/>
      <sheetName val="Par Výda"/>
      <sheetName val="Komentář a souhrn"/>
    </sheetNames>
    <sheetDataSet>
      <sheetData sheetId="0"/>
      <sheetData sheetId="1"/>
      <sheetData sheetId="2">
        <row r="19">
          <cell r="F19">
            <v>34101285.329999998</v>
          </cell>
        </row>
      </sheetData>
      <sheetData sheetId="3">
        <row r="38">
          <cell r="F38">
            <v>31406200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EB25C-27BB-4C6B-A8BB-45368FA537CA}">
  <dimension ref="A1:E47"/>
  <sheetViews>
    <sheetView tabSelected="1" workbookViewId="0">
      <selection activeCell="A13" sqref="A13"/>
    </sheetView>
  </sheetViews>
  <sheetFormatPr defaultRowHeight="15" x14ac:dyDescent="0.25"/>
  <cols>
    <col min="1" max="1" width="29" customWidth="1"/>
    <col min="2" max="4" width="16.7109375" customWidth="1"/>
    <col min="5" max="5" width="10.7109375" customWidth="1"/>
  </cols>
  <sheetData>
    <row r="1" spans="1:5" ht="26.25" x14ac:dyDescent="0.4">
      <c r="A1" s="1" t="s">
        <v>0</v>
      </c>
    </row>
    <row r="2" spans="1:5" ht="21.75" thickBot="1" x14ac:dyDescent="0.4">
      <c r="A2" s="2" t="s">
        <v>1</v>
      </c>
    </row>
    <row r="3" spans="1:5" ht="15" customHeight="1" thickBot="1" x14ac:dyDescent="0.3">
      <c r="A3" s="3" t="s">
        <v>2</v>
      </c>
      <c r="B3" s="4"/>
      <c r="C3" s="62" t="s">
        <v>3</v>
      </c>
      <c r="D3" s="63"/>
      <c r="E3" s="77" t="s">
        <v>51</v>
      </c>
    </row>
    <row r="4" spans="1:5" x14ac:dyDescent="0.25">
      <c r="A4" s="5" t="s">
        <v>4</v>
      </c>
      <c r="B4" s="6"/>
      <c r="C4" s="5"/>
      <c r="D4" s="7"/>
      <c r="E4" s="78"/>
    </row>
    <row r="5" spans="1:5" x14ac:dyDescent="0.25">
      <c r="A5" s="8" t="s">
        <v>5</v>
      </c>
      <c r="B5" s="9">
        <v>17123411.199999999</v>
      </c>
      <c r="C5" s="46"/>
      <c r="D5" s="47"/>
      <c r="E5" s="78"/>
    </row>
    <row r="6" spans="1:5" ht="15.75" thickBot="1" x14ac:dyDescent="0.3">
      <c r="A6" s="10" t="s">
        <v>6</v>
      </c>
      <c r="B6" s="11">
        <v>1396667.8</v>
      </c>
      <c r="C6" s="46"/>
      <c r="D6" s="47"/>
      <c r="E6" s="78"/>
    </row>
    <row r="7" spans="1:5" ht="15.75" thickBot="1" x14ac:dyDescent="0.3">
      <c r="A7" s="12" t="s">
        <v>7</v>
      </c>
      <c r="B7" s="13">
        <f>SUM(B5:B6)</f>
        <v>18520079</v>
      </c>
      <c r="C7" s="14" t="s">
        <v>8</v>
      </c>
      <c r="D7" s="15">
        <v>8438421.1799999997</v>
      </c>
      <c r="E7" s="78"/>
    </row>
    <row r="8" spans="1:5" ht="15.75" thickBot="1" x14ac:dyDescent="0.3">
      <c r="A8" s="64" t="s">
        <v>9</v>
      </c>
      <c r="B8" s="65"/>
      <c r="C8" s="66" t="s">
        <v>50</v>
      </c>
      <c r="D8" s="67"/>
      <c r="E8" s="79"/>
    </row>
    <row r="10" spans="1:5" ht="21.75" thickBot="1" x14ac:dyDescent="0.4">
      <c r="A10" s="2" t="s">
        <v>10</v>
      </c>
    </row>
    <row r="11" spans="1:5" ht="14.45" customHeight="1" x14ac:dyDescent="0.25">
      <c r="A11" s="16" t="s">
        <v>11</v>
      </c>
      <c r="B11" s="17">
        <f>'[1]Par Příj'!F19</f>
        <v>34101285.329999998</v>
      </c>
      <c r="C11" s="68" t="s">
        <v>12</v>
      </c>
      <c r="D11" s="69"/>
      <c r="E11" s="77" t="s">
        <v>49</v>
      </c>
    </row>
    <row r="12" spans="1:5" ht="15.75" thickBot="1" x14ac:dyDescent="0.3">
      <c r="A12" s="10" t="s">
        <v>13</v>
      </c>
      <c r="B12" s="11">
        <f>'[1]Par Výda'!F38</f>
        <v>31406200</v>
      </c>
      <c r="C12" s="70">
        <f>D7</f>
        <v>8438421.1799999997</v>
      </c>
      <c r="D12" s="71"/>
      <c r="E12" s="78"/>
    </row>
    <row r="13" spans="1:5" ht="15.75" thickBot="1" x14ac:dyDescent="0.3">
      <c r="A13" s="18" t="s">
        <v>52</v>
      </c>
      <c r="B13" s="19">
        <f>B11-B12</f>
        <v>2695085.3299999982</v>
      </c>
      <c r="C13" s="20" t="s">
        <v>14</v>
      </c>
      <c r="D13" s="21">
        <f>B7</f>
        <v>18520079</v>
      </c>
      <c r="E13" s="78"/>
    </row>
    <row r="14" spans="1:5" ht="15.75" thickBot="1" x14ac:dyDescent="0.3">
      <c r="A14" s="58" t="s">
        <v>15</v>
      </c>
      <c r="B14" s="59"/>
      <c r="C14" s="60">
        <f>D13+B13-C12</f>
        <v>12776743.149999999</v>
      </c>
      <c r="D14" s="61"/>
      <c r="E14" s="79"/>
    </row>
    <row r="15" spans="1:5" x14ac:dyDescent="0.25">
      <c r="B15" s="22"/>
      <c r="C15" s="23"/>
      <c r="D15" s="23"/>
    </row>
    <row r="16" spans="1:5" ht="21" x14ac:dyDescent="0.35">
      <c r="A16" s="2" t="s">
        <v>16</v>
      </c>
      <c r="C16" s="23"/>
      <c r="D16" s="23"/>
    </row>
    <row r="17" spans="1:5" ht="15.75" thickBot="1" x14ac:dyDescent="0.3">
      <c r="A17" s="74" t="s">
        <v>17</v>
      </c>
      <c r="B17" s="74"/>
      <c r="C17" s="24" t="s">
        <v>18</v>
      </c>
      <c r="D17" s="24" t="s">
        <v>19</v>
      </c>
      <c r="E17" s="25" t="s">
        <v>20</v>
      </c>
    </row>
    <row r="18" spans="1:5" x14ac:dyDescent="0.25">
      <c r="A18" s="26" t="s">
        <v>21</v>
      </c>
      <c r="B18" s="27"/>
      <c r="C18" s="49"/>
      <c r="D18" s="28"/>
      <c r="E18" s="50"/>
    </row>
    <row r="19" spans="1:5" x14ac:dyDescent="0.25">
      <c r="A19" s="72" t="s">
        <v>22</v>
      </c>
      <c r="B19" s="73"/>
      <c r="C19" s="51">
        <v>8400000</v>
      </c>
      <c r="D19" s="29">
        <v>3500000</v>
      </c>
      <c r="E19" s="30" t="s">
        <v>23</v>
      </c>
    </row>
    <row r="20" spans="1:5" x14ac:dyDescent="0.25">
      <c r="A20" s="72" t="s">
        <v>24</v>
      </c>
      <c r="B20" s="73"/>
      <c r="C20" s="51">
        <v>1800000</v>
      </c>
      <c r="D20" s="29">
        <v>1062377.3999999999</v>
      </c>
      <c r="E20" s="30" t="s">
        <v>25</v>
      </c>
    </row>
    <row r="21" spans="1:5" ht="15.75" thickBot="1" x14ac:dyDescent="0.3">
      <c r="A21" s="58" t="s">
        <v>7</v>
      </c>
      <c r="B21" s="59"/>
      <c r="C21" s="52">
        <f>SUM(C19:C20)</f>
        <v>10200000</v>
      </c>
      <c r="D21" s="31">
        <f>SUM(D19:D20)</f>
        <v>4562377.4000000004</v>
      </c>
      <c r="E21" s="53"/>
    </row>
    <row r="22" spans="1:5" x14ac:dyDescent="0.25">
      <c r="A22" s="75" t="s">
        <v>26</v>
      </c>
      <c r="B22" s="76"/>
      <c r="C22" s="49"/>
      <c r="D22" s="28"/>
      <c r="E22" s="50"/>
    </row>
    <row r="23" spans="1:5" x14ac:dyDescent="0.25">
      <c r="A23" s="72" t="s">
        <v>27</v>
      </c>
      <c r="B23" s="73"/>
      <c r="C23" s="51">
        <v>300000</v>
      </c>
      <c r="D23" s="29">
        <v>250000</v>
      </c>
      <c r="E23" s="30" t="s">
        <v>28</v>
      </c>
    </row>
    <row r="24" spans="1:5" x14ac:dyDescent="0.25">
      <c r="A24" s="72" t="s">
        <v>29</v>
      </c>
      <c r="B24" s="73"/>
      <c r="C24" s="51">
        <v>2500000</v>
      </c>
      <c r="D24" s="29">
        <v>2300000</v>
      </c>
      <c r="E24" s="30" t="s">
        <v>25</v>
      </c>
    </row>
    <row r="25" spans="1:5" x14ac:dyDescent="0.25">
      <c r="A25" s="72" t="s">
        <v>30</v>
      </c>
      <c r="B25" s="73"/>
      <c r="C25" s="51">
        <v>1700000</v>
      </c>
      <c r="D25" s="29">
        <v>1800000</v>
      </c>
      <c r="E25" s="30" t="s">
        <v>25</v>
      </c>
    </row>
    <row r="26" spans="1:5" ht="15.75" thickBot="1" x14ac:dyDescent="0.3">
      <c r="A26" s="58" t="s">
        <v>7</v>
      </c>
      <c r="B26" s="59"/>
      <c r="C26" s="52">
        <f>SUM(C23:C25)</f>
        <v>4500000</v>
      </c>
      <c r="D26" s="31">
        <f>SUM(D23:D25)</f>
        <v>4350000</v>
      </c>
      <c r="E26" s="36"/>
    </row>
    <row r="27" spans="1:5" x14ac:dyDescent="0.25">
      <c r="A27" s="75" t="s">
        <v>31</v>
      </c>
      <c r="B27" s="76"/>
      <c r="C27" s="54"/>
      <c r="D27" s="33"/>
      <c r="E27" s="4"/>
    </row>
    <row r="28" spans="1:5" x14ac:dyDescent="0.25">
      <c r="A28" s="72" t="s">
        <v>32</v>
      </c>
      <c r="B28" s="73"/>
      <c r="C28" s="51">
        <v>2200000</v>
      </c>
      <c r="D28" s="29">
        <v>2000000</v>
      </c>
      <c r="E28" s="30" t="s">
        <v>33</v>
      </c>
    </row>
    <row r="29" spans="1:5" x14ac:dyDescent="0.25">
      <c r="A29" s="72" t="s">
        <v>34</v>
      </c>
      <c r="B29" s="73"/>
      <c r="C29" s="51">
        <v>10000000</v>
      </c>
      <c r="D29" s="29">
        <v>8000000</v>
      </c>
      <c r="E29" s="30" t="s">
        <v>35</v>
      </c>
    </row>
    <row r="30" spans="1:5" ht="15.75" thickBot="1" x14ac:dyDescent="0.3">
      <c r="A30" s="58" t="s">
        <v>7</v>
      </c>
      <c r="B30" s="59"/>
      <c r="C30" s="55">
        <f>SUM(C28:C29)</f>
        <v>12200000</v>
      </c>
      <c r="D30" s="32">
        <f>SUM(D28:D29)</f>
        <v>10000000</v>
      </c>
      <c r="E30" s="30"/>
    </row>
    <row r="31" spans="1:5" x14ac:dyDescent="0.25">
      <c r="A31" s="75" t="s">
        <v>36</v>
      </c>
      <c r="B31" s="76"/>
      <c r="C31" s="56"/>
      <c r="D31" s="34"/>
      <c r="E31" s="4"/>
    </row>
    <row r="32" spans="1:5" x14ac:dyDescent="0.25">
      <c r="A32" s="72" t="s">
        <v>37</v>
      </c>
      <c r="B32" s="73"/>
      <c r="C32" s="51">
        <v>600000</v>
      </c>
      <c r="D32" s="29"/>
      <c r="E32" s="30"/>
    </row>
    <row r="33" spans="1:5" x14ac:dyDescent="0.25">
      <c r="A33" s="72" t="s">
        <v>38</v>
      </c>
      <c r="B33" s="73"/>
      <c r="C33" s="51">
        <v>800000</v>
      </c>
      <c r="D33" s="29"/>
      <c r="E33" s="30"/>
    </row>
    <row r="34" spans="1:5" x14ac:dyDescent="0.25">
      <c r="A34" s="72" t="s">
        <v>39</v>
      </c>
      <c r="B34" s="73"/>
      <c r="C34" s="51">
        <v>600000</v>
      </c>
      <c r="D34" s="29"/>
      <c r="E34" s="30"/>
    </row>
    <row r="35" spans="1:5" x14ac:dyDescent="0.25">
      <c r="A35" s="72" t="s">
        <v>40</v>
      </c>
      <c r="B35" s="73"/>
      <c r="C35" s="51">
        <v>2000000</v>
      </c>
      <c r="D35" s="29"/>
      <c r="E35" s="30"/>
    </row>
    <row r="36" spans="1:5" x14ac:dyDescent="0.25">
      <c r="A36" s="72" t="s">
        <v>41</v>
      </c>
      <c r="B36" s="73"/>
      <c r="C36" s="51">
        <v>600000</v>
      </c>
      <c r="D36" s="29"/>
      <c r="E36" s="30"/>
    </row>
    <row r="37" spans="1:5" x14ac:dyDescent="0.25">
      <c r="A37" s="72" t="s">
        <v>42</v>
      </c>
      <c r="B37" s="73"/>
      <c r="C37" s="51">
        <v>1000000</v>
      </c>
      <c r="D37" s="29"/>
      <c r="E37" s="30"/>
    </row>
    <row r="38" spans="1:5" x14ac:dyDescent="0.25">
      <c r="A38" s="72" t="s">
        <v>43</v>
      </c>
      <c r="B38" s="73"/>
      <c r="C38" s="51">
        <v>600000</v>
      </c>
      <c r="D38" s="29"/>
      <c r="E38" s="30"/>
    </row>
    <row r="39" spans="1:5" x14ac:dyDescent="0.25">
      <c r="A39" s="72" t="s">
        <v>44</v>
      </c>
      <c r="B39" s="73"/>
      <c r="C39" s="51">
        <v>600000</v>
      </c>
      <c r="D39" s="29"/>
      <c r="E39" s="30"/>
    </row>
    <row r="40" spans="1:5" ht="15.75" thickBot="1" x14ac:dyDescent="0.3">
      <c r="A40" s="58" t="s">
        <v>7</v>
      </c>
      <c r="B40" s="59"/>
      <c r="C40" s="52">
        <f>SUM(C32:C39)</f>
        <v>6800000</v>
      </c>
      <c r="D40" s="35"/>
      <c r="E40" s="36"/>
    </row>
    <row r="41" spans="1:5" ht="15.75" thickBot="1" x14ac:dyDescent="0.3">
      <c r="A41" s="44" t="s">
        <v>47</v>
      </c>
      <c r="B41" s="45"/>
      <c r="C41" s="52">
        <f>C26+C30</f>
        <v>16700000</v>
      </c>
      <c r="D41" s="31">
        <f>D26+D30</f>
        <v>14350000</v>
      </c>
      <c r="E41" s="36"/>
    </row>
    <row r="42" spans="1:5" ht="15.75" thickBot="1" x14ac:dyDescent="0.3">
      <c r="A42" s="58" t="s">
        <v>45</v>
      </c>
      <c r="B42" s="59"/>
      <c r="C42" s="57">
        <f>C21+C26+C30+C40</f>
        <v>33700000</v>
      </c>
      <c r="D42" s="37">
        <f>D21+D26+D30+D40</f>
        <v>18912377.399999999</v>
      </c>
      <c r="E42" s="48"/>
    </row>
    <row r="43" spans="1:5" x14ac:dyDescent="0.25">
      <c r="A43" t="s">
        <v>46</v>
      </c>
      <c r="C43" s="38"/>
      <c r="D43" s="39"/>
      <c r="E43" s="40"/>
    </row>
    <row r="44" spans="1:5" ht="15.75" thickBot="1" x14ac:dyDescent="0.3">
      <c r="C44" s="22"/>
      <c r="D44" s="41"/>
      <c r="E44" s="40"/>
    </row>
    <row r="45" spans="1:5" ht="14.45" customHeight="1" x14ac:dyDescent="0.25">
      <c r="A45" s="80" t="s">
        <v>48</v>
      </c>
      <c r="B45" s="81"/>
      <c r="C45" s="81"/>
      <c r="D45" s="84">
        <f>C14-C41+D41</f>
        <v>10426743.149999999</v>
      </c>
    </row>
    <row r="46" spans="1:5" ht="15.75" thickBot="1" x14ac:dyDescent="0.3">
      <c r="A46" s="82"/>
      <c r="B46" s="83"/>
      <c r="C46" s="83"/>
      <c r="D46" s="85"/>
    </row>
    <row r="47" spans="1:5" x14ac:dyDescent="0.25">
      <c r="A47" s="42"/>
      <c r="B47" s="42"/>
      <c r="C47" s="43"/>
    </row>
  </sheetData>
  <mergeCells count="35">
    <mergeCell ref="E3:E8"/>
    <mergeCell ref="E11:E14"/>
    <mergeCell ref="A45:C46"/>
    <mergeCell ref="D45:D46"/>
    <mergeCell ref="A36:B36"/>
    <mergeCell ref="A37:B37"/>
    <mergeCell ref="A38:B38"/>
    <mergeCell ref="A39:B39"/>
    <mergeCell ref="A40:B40"/>
    <mergeCell ref="A42:B42"/>
    <mergeCell ref="A30:B30"/>
    <mergeCell ref="A31:B31"/>
    <mergeCell ref="A32:B32"/>
    <mergeCell ref="A33:B33"/>
    <mergeCell ref="A34:B34"/>
    <mergeCell ref="A35:B35"/>
    <mergeCell ref="A29:B29"/>
    <mergeCell ref="A17:B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4:B14"/>
    <mergeCell ref="C14:D14"/>
    <mergeCell ref="C3:D3"/>
    <mergeCell ref="A8:B8"/>
    <mergeCell ref="C8:D8"/>
    <mergeCell ref="C11:D11"/>
    <mergeCell ref="C12:D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Jaroslav Paznocht</cp:lastModifiedBy>
  <dcterms:created xsi:type="dcterms:W3CDTF">2021-11-30T12:36:07Z</dcterms:created>
  <dcterms:modified xsi:type="dcterms:W3CDTF">2021-11-30T13:05:54Z</dcterms:modified>
</cp:coreProperties>
</file>